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6.xml" ContentType="application/vnd.openxmlformats-officedocument.drawing+xml"/>
  <Override PartName="/xl/embeddings/oleObject3.bin" ContentType="application/vnd.openxmlformats-officedocument.oleObject"/>
  <Override PartName="/xl/drawings/drawing7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9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enz\Desktop\Carlos\2021 09 21-23 DA da Fisica\"/>
    </mc:Choice>
  </mc:AlternateContent>
  <bookViews>
    <workbookView xWindow="0" yWindow="0" windowWidth="19200" windowHeight="6660" firstSheet="4" activeTab="8"/>
  </bookViews>
  <sheets>
    <sheet name="Navegação" sheetId="1" r:id="rId1"/>
    <sheet name="Navegação 2" sheetId="2" r:id="rId2"/>
    <sheet name="Navegação 3" sheetId="3" r:id="rId3"/>
    <sheet name="Double click" sheetId="4" r:id="rId4"/>
    <sheet name="Fórmulas e travas" sheetId="5" r:id="rId5"/>
    <sheet name="Fórmulas array-matrizes" sheetId="8" r:id="rId6"/>
    <sheet name="Matriz" sheetId="11" r:id="rId7"/>
    <sheet name="SOLVER juros" sheetId="9" r:id="rId8"/>
    <sheet name="Taxa interna retorno" sheetId="10" r:id="rId9"/>
  </sheets>
  <definedNames>
    <definedName name="solver_adj" localSheetId="7" hidden="1">'SOLVER juros'!$D$10</definedName>
    <definedName name="solver_adj" localSheetId="8" hidden="1">'Taxa interna retorno'!$I$2</definedName>
    <definedName name="solver_cvg" localSheetId="7" hidden="1">0.0001</definedName>
    <definedName name="solver_cvg" localSheetId="8" hidden="1">0.0001</definedName>
    <definedName name="solver_drv" localSheetId="7" hidden="1">1</definedName>
    <definedName name="solver_drv" localSheetId="8" hidden="1">1</definedName>
    <definedName name="solver_eng" localSheetId="7" hidden="1">1</definedName>
    <definedName name="solver_eng" localSheetId="8" hidden="1">1</definedName>
    <definedName name="solver_est" localSheetId="7" hidden="1">1</definedName>
    <definedName name="solver_est" localSheetId="8" hidden="1">1</definedName>
    <definedName name="solver_itr" localSheetId="7" hidden="1">2147483647</definedName>
    <definedName name="solver_itr" localSheetId="8" hidden="1">2147483647</definedName>
    <definedName name="solver_mip" localSheetId="7" hidden="1">2147483647</definedName>
    <definedName name="solver_mip" localSheetId="8" hidden="1">2147483647</definedName>
    <definedName name="solver_mni" localSheetId="7" hidden="1">30</definedName>
    <definedName name="solver_mni" localSheetId="8" hidden="1">30</definedName>
    <definedName name="solver_mrt" localSheetId="7" hidden="1">0.075</definedName>
    <definedName name="solver_mrt" localSheetId="8" hidden="1">0.075</definedName>
    <definedName name="solver_msl" localSheetId="7" hidden="1">2</definedName>
    <definedName name="solver_msl" localSheetId="8" hidden="1">2</definedName>
    <definedName name="solver_neg" localSheetId="7" hidden="1">1</definedName>
    <definedName name="solver_neg" localSheetId="8" hidden="1">1</definedName>
    <definedName name="solver_nod" localSheetId="7" hidden="1">2147483647</definedName>
    <definedName name="solver_nod" localSheetId="8" hidden="1">2147483647</definedName>
    <definedName name="solver_num" localSheetId="7" hidden="1">0</definedName>
    <definedName name="solver_num" localSheetId="8" hidden="1">0</definedName>
    <definedName name="solver_nwt" localSheetId="7" hidden="1">1</definedName>
    <definedName name="solver_nwt" localSheetId="8" hidden="1">1</definedName>
    <definedName name="solver_opt" localSheetId="7" hidden="1">'SOLVER juros'!$D$14</definedName>
    <definedName name="solver_opt" localSheetId="8" hidden="1">'Taxa interna retorno'!$I$4</definedName>
    <definedName name="solver_pre" localSheetId="7" hidden="1">0.000001</definedName>
    <definedName name="solver_pre" localSheetId="8" hidden="1">0.000001</definedName>
    <definedName name="solver_rbv" localSheetId="7" hidden="1">1</definedName>
    <definedName name="solver_rbv" localSheetId="8" hidden="1">1</definedName>
    <definedName name="solver_rlx" localSheetId="7" hidden="1">2</definedName>
    <definedName name="solver_rlx" localSheetId="8" hidden="1">2</definedName>
    <definedName name="solver_rsd" localSheetId="7" hidden="1">0</definedName>
    <definedName name="solver_rsd" localSheetId="8" hidden="1">0</definedName>
    <definedName name="solver_scl" localSheetId="7" hidden="1">1</definedName>
    <definedName name="solver_scl" localSheetId="8" hidden="1">1</definedName>
    <definedName name="solver_sho" localSheetId="7" hidden="1">2</definedName>
    <definedName name="solver_sho" localSheetId="8" hidden="1">2</definedName>
    <definedName name="solver_ssz" localSheetId="7" hidden="1">100</definedName>
    <definedName name="solver_ssz" localSheetId="8" hidden="1">100</definedName>
    <definedName name="solver_tim" localSheetId="7" hidden="1">2147483647</definedName>
    <definedName name="solver_tim" localSheetId="8" hidden="1">2147483647</definedName>
    <definedName name="solver_tol" localSheetId="7" hidden="1">0.01</definedName>
    <definedName name="solver_tol" localSheetId="8" hidden="1">0.01</definedName>
    <definedName name="solver_typ" localSheetId="7" hidden="1">3</definedName>
    <definedName name="solver_typ" localSheetId="8" hidden="1">3</definedName>
    <definedName name="solver_val" localSheetId="7" hidden="1">0</definedName>
    <definedName name="solver_val" localSheetId="8" hidden="1">0</definedName>
    <definedName name="solver_ver" localSheetId="7" hidden="1">3</definedName>
    <definedName name="solver_ver" localSheetId="8" hidden="1">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" i="10" l="1"/>
  <c r="I3" i="10"/>
  <c r="E13" i="10" s="1"/>
  <c r="F6" i="10"/>
  <c r="E32" i="10" l="1"/>
  <c r="E28" i="10"/>
  <c r="E24" i="10"/>
  <c r="E20" i="10"/>
  <c r="E16" i="10"/>
  <c r="E12" i="10"/>
  <c r="E31" i="10"/>
  <c r="E23" i="10"/>
  <c r="E15" i="10"/>
  <c r="E9" i="10"/>
  <c r="E26" i="10"/>
  <c r="E22" i="10"/>
  <c r="E18" i="10"/>
  <c r="E14" i="10"/>
  <c r="E10" i="10"/>
  <c r="E27" i="10"/>
  <c r="E19" i="10"/>
  <c r="E11" i="10"/>
  <c r="E30" i="10"/>
  <c r="E33" i="10"/>
  <c r="E29" i="10"/>
  <c r="E25" i="10"/>
  <c r="E21" i="10"/>
  <c r="E17" i="10"/>
  <c r="I4" i="10" l="1"/>
  <c r="D12" i="9" l="1"/>
  <c r="D13" i="9" s="1"/>
  <c r="D14" i="9" s="1"/>
  <c r="D33" i="11" a="1"/>
  <c r="D33" i="11" s="1"/>
  <c r="L26" i="11" a="1"/>
  <c r="L26" i="11" s="1"/>
  <c r="D26" i="11" a="1"/>
  <c r="D26" i="11" s="1"/>
  <c r="H23" i="11"/>
  <c r="J20" i="8" a="1"/>
  <c r="J20" i="8" s="1"/>
  <c r="G13" i="8"/>
  <c r="J17" i="8" a="1"/>
  <c r="J17" i="8" s="1"/>
  <c r="P12" i="8" a="1"/>
  <c r="P12" i="8" s="1"/>
  <c r="F7" i="8"/>
  <c r="E7" i="8" a="1"/>
  <c r="E7" i="8" s="1"/>
  <c r="D8" i="8"/>
  <c r="D9" i="8"/>
  <c r="D10" i="8"/>
  <c r="D11" i="8"/>
  <c r="D12" i="8"/>
  <c r="D13" i="8"/>
  <c r="D14" i="8"/>
  <c r="D15" i="8"/>
  <c r="D16" i="8"/>
  <c r="D7" i="8"/>
  <c r="L12" i="5"/>
  <c r="L13" i="5"/>
  <c r="L14" i="5"/>
  <c r="L15" i="5"/>
  <c r="L16" i="5"/>
  <c r="L17" i="5"/>
  <c r="L18" i="5"/>
  <c r="L19" i="5"/>
  <c r="L20" i="5"/>
  <c r="L11" i="5"/>
  <c r="K12" i="5"/>
  <c r="K13" i="5"/>
  <c r="K14" i="5"/>
  <c r="K15" i="5"/>
  <c r="K16" i="5"/>
  <c r="K17" i="5"/>
  <c r="K18" i="5"/>
  <c r="K19" i="5"/>
  <c r="K20" i="5"/>
  <c r="K11" i="5"/>
  <c r="J12" i="5"/>
  <c r="J11" i="5"/>
  <c r="E11" i="5"/>
  <c r="J13" i="5"/>
  <c r="J14" i="5"/>
  <c r="J15" i="5"/>
  <c r="J16" i="5"/>
  <c r="J17" i="5"/>
  <c r="J18" i="5"/>
  <c r="J19" i="5"/>
  <c r="J20" i="5"/>
  <c r="K12" i="11"/>
  <c r="K11" i="11" a="1"/>
  <c r="K11" i="11" s="1"/>
  <c r="K7" i="11"/>
  <c r="K5" i="11" a="1"/>
  <c r="K6" i="11" s="1"/>
  <c r="J5" i="11" a="1"/>
  <c r="J7" i="11" s="1"/>
  <c r="D36" i="11" l="1"/>
  <c r="D34" i="11"/>
  <c r="D35" i="11"/>
  <c r="L28" i="11"/>
  <c r="L29" i="11"/>
  <c r="L27" i="11"/>
  <c r="G26" i="11"/>
  <c r="F29" i="11"/>
  <c r="F28" i="11"/>
  <c r="F27" i="11"/>
  <c r="F26" i="11"/>
  <c r="G28" i="11"/>
  <c r="E29" i="11"/>
  <c r="E28" i="11"/>
  <c r="E27" i="11"/>
  <c r="E26" i="11"/>
  <c r="G29" i="11"/>
  <c r="G27" i="11"/>
  <c r="D29" i="11"/>
  <c r="D28" i="11"/>
  <c r="D27" i="11"/>
  <c r="K22" i="8"/>
  <c r="J21" i="8"/>
  <c r="J22" i="8"/>
  <c r="L20" i="8"/>
  <c r="L21" i="8"/>
  <c r="K20" i="8"/>
  <c r="L22" i="8"/>
  <c r="K21" i="8"/>
  <c r="Q14" i="8"/>
  <c r="P14" i="8"/>
  <c r="R12" i="8"/>
  <c r="R13" i="8"/>
  <c r="Q12" i="8"/>
  <c r="P13" i="8"/>
  <c r="R14" i="8"/>
  <c r="Q13" i="8"/>
  <c r="E14" i="8"/>
  <c r="E10" i="8"/>
  <c r="E13" i="8"/>
  <c r="E9" i="8"/>
  <c r="E16" i="8"/>
  <c r="E12" i="8"/>
  <c r="E8" i="8"/>
  <c r="E15" i="8"/>
  <c r="E11" i="8"/>
  <c r="J8" i="11"/>
  <c r="J5" i="11"/>
  <c r="K14" i="11"/>
  <c r="K8" i="11"/>
  <c r="K13" i="11"/>
  <c r="J6" i="11"/>
  <c r="K5" i="11"/>
  <c r="J26" i="8" l="1" a="1"/>
  <c r="J26" i="8" s="1"/>
  <c r="P20" i="8" a="1"/>
  <c r="P20" i="8" s="1"/>
  <c r="K26" i="8" l="1"/>
  <c r="J28" i="8"/>
  <c r="J27" i="8"/>
  <c r="K27" i="8"/>
  <c r="L28" i="8"/>
  <c r="K28" i="8"/>
  <c r="L26" i="8"/>
  <c r="L27" i="8"/>
  <c r="P21" i="8"/>
  <c r="Q20" i="8"/>
  <c r="P22" i="8"/>
  <c r="Q21" i="8"/>
  <c r="R22" i="8"/>
  <c r="Q22" i="8"/>
  <c r="R21" i="8"/>
  <c r="R20" i="8"/>
  <c r="P26" i="8" l="1" a="1"/>
  <c r="P28" i="8" s="1"/>
  <c r="P26" i="8" l="1"/>
  <c r="Q27" i="8"/>
  <c r="Q26" i="8"/>
  <c r="R28" i="8"/>
  <c r="R26" i="8"/>
  <c r="R27" i="8"/>
  <c r="P27" i="8"/>
  <c r="Q28" i="8"/>
  <c r="D6" i="9"/>
  <c r="B12" i="5" l="1"/>
  <c r="B13" i="5"/>
  <c r="B14" i="5"/>
  <c r="B15" i="5"/>
  <c r="B11" i="5"/>
</calcChain>
</file>

<file path=xl/sharedStrings.xml><?xml version="1.0" encoding="utf-8"?>
<sst xmlns="http://schemas.openxmlformats.org/spreadsheetml/2006/main" count="287" uniqueCount="102">
  <si>
    <t>TECLADO</t>
  </si>
  <si>
    <t>SETAS</t>
  </si>
  <si>
    <t>NAVEGAÇÃO</t>
  </si>
  <si>
    <t>CLICK + CLICK RÁPIDO</t>
  </si>
  <si>
    <t>stop</t>
  </si>
  <si>
    <t>x</t>
  </si>
  <si>
    <t>a =</t>
  </si>
  <si>
    <t>b =</t>
  </si>
  <si>
    <t>c =</t>
  </si>
  <si>
    <t>Sem ctrl+shift</t>
  </si>
  <si>
    <r>
      <t>y</t>
    </r>
    <r>
      <rPr>
        <b/>
        <vertAlign val="subscript"/>
        <sz val="14"/>
        <color theme="1"/>
        <rFont val="Calibri"/>
        <family val="2"/>
        <scheme val="minor"/>
      </rPr>
      <t>1</t>
    </r>
  </si>
  <si>
    <t>Matriz M</t>
  </si>
  <si>
    <t>det(M) =</t>
  </si>
  <si>
    <r>
      <t>Matriz M</t>
    </r>
    <r>
      <rPr>
        <b/>
        <vertAlign val="superscript"/>
        <sz val="14"/>
        <color rgb="FFFFFF00"/>
        <rFont val="Calibri"/>
        <family val="2"/>
        <scheme val="minor"/>
      </rPr>
      <t>-1</t>
    </r>
  </si>
  <si>
    <r>
      <t>Matriz M*M</t>
    </r>
    <r>
      <rPr>
        <b/>
        <vertAlign val="superscript"/>
        <sz val="14"/>
        <color rgb="FFFFFF00"/>
        <rFont val="Calibri"/>
        <family val="2"/>
        <scheme val="minor"/>
      </rPr>
      <t>-1</t>
    </r>
  </si>
  <si>
    <r>
      <t>Matriz M</t>
    </r>
    <r>
      <rPr>
        <b/>
        <vertAlign val="subscript"/>
        <sz val="14"/>
        <color rgb="FFFFFF00"/>
        <rFont val="Calibri"/>
        <family val="2"/>
        <scheme val="minor"/>
      </rPr>
      <t>transposta</t>
    </r>
  </si>
  <si>
    <r>
      <t>Matriz M</t>
    </r>
    <r>
      <rPr>
        <b/>
        <vertAlign val="superscript"/>
        <sz val="14"/>
        <color rgb="FFFFFF00"/>
        <rFont val="Calibri"/>
        <family val="2"/>
        <scheme val="minor"/>
      </rPr>
      <t>-1</t>
    </r>
    <r>
      <rPr>
        <b/>
        <vertAlign val="subscript"/>
        <sz val="14"/>
        <color rgb="FFFFFF00"/>
        <rFont val="Calibri"/>
        <family val="2"/>
        <scheme val="minor"/>
      </rPr>
      <t>transp</t>
    </r>
  </si>
  <si>
    <r>
      <t>Matriz M</t>
    </r>
    <r>
      <rPr>
        <b/>
        <vertAlign val="subscript"/>
        <sz val="14"/>
        <color rgb="FFFFFF00"/>
        <rFont val="Calibri"/>
        <family val="2"/>
        <scheme val="minor"/>
      </rPr>
      <t>transp</t>
    </r>
    <r>
      <rPr>
        <b/>
        <sz val="14"/>
        <color rgb="FFFFFF00"/>
        <rFont val="Calibri"/>
        <family val="2"/>
        <scheme val="minor"/>
      </rPr>
      <t>*M</t>
    </r>
    <r>
      <rPr>
        <b/>
        <vertAlign val="superscript"/>
        <sz val="14"/>
        <color rgb="FFFFFF00"/>
        <rFont val="Calibri"/>
        <family val="2"/>
        <scheme val="minor"/>
      </rPr>
      <t>-1</t>
    </r>
    <r>
      <rPr>
        <b/>
        <vertAlign val="subscript"/>
        <sz val="14"/>
        <color rgb="FFFFFF00"/>
        <rFont val="Calibri"/>
        <family val="2"/>
        <scheme val="minor"/>
      </rPr>
      <t>transp</t>
    </r>
  </si>
  <si>
    <r>
      <t>y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</si>
  <si>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r>
      <t>y</t>
    </r>
    <r>
      <rPr>
        <b/>
        <sz val="14"/>
        <color theme="1"/>
        <rFont val="Calibri"/>
        <family val="2"/>
        <scheme val="minor"/>
      </rPr>
      <t xml:space="preserve"> (matriz)</t>
    </r>
  </si>
  <si>
    <t>n =</t>
  </si>
  <si>
    <r>
      <t>R</t>
    </r>
    <r>
      <rPr>
        <b/>
        <vertAlign val="subscript"/>
        <sz val="14"/>
        <color theme="1"/>
        <rFont val="Calibri"/>
        <family val="2"/>
        <scheme val="minor"/>
      </rPr>
      <t>an</t>
    </r>
    <r>
      <rPr>
        <b/>
        <sz val="14"/>
        <color theme="1"/>
        <rFont val="Calibri"/>
        <family val="2"/>
        <scheme val="minor"/>
      </rPr>
      <t xml:space="preserve"> =</t>
    </r>
  </si>
  <si>
    <t>aa</t>
  </si>
  <si>
    <t>x =</t>
  </si>
  <si>
    <t>erro =</t>
  </si>
  <si>
    <r>
      <t>$</t>
    </r>
    <r>
      <rPr>
        <b/>
        <vertAlign val="subscript"/>
        <sz val="14"/>
        <color rgb="FFFFFF00"/>
        <rFont val="Calibri"/>
        <family val="2"/>
        <scheme val="minor"/>
      </rPr>
      <t>TV</t>
    </r>
    <r>
      <rPr>
        <b/>
        <sz val="14"/>
        <color rgb="FFFFFF00"/>
        <rFont val="Calibri"/>
        <family val="2"/>
        <scheme val="minor"/>
      </rPr>
      <t xml:space="preserve"> =</t>
    </r>
  </si>
  <si>
    <r>
      <t>$</t>
    </r>
    <r>
      <rPr>
        <b/>
        <vertAlign val="subscript"/>
        <sz val="14"/>
        <color rgb="FFFFFF00"/>
        <rFont val="Calibri"/>
        <family val="2"/>
        <scheme val="minor"/>
      </rPr>
      <t>ent</t>
    </r>
    <r>
      <rPr>
        <b/>
        <sz val="14"/>
        <color rgb="FFFFFF00"/>
        <rFont val="Calibri"/>
        <family val="2"/>
        <scheme val="minor"/>
      </rPr>
      <t xml:space="preserve"> =</t>
    </r>
  </si>
  <si>
    <r>
      <t>$</t>
    </r>
    <r>
      <rPr>
        <b/>
        <vertAlign val="subscript"/>
        <sz val="14"/>
        <color rgb="FFFFFF00"/>
        <rFont val="Calibri"/>
        <family val="2"/>
        <scheme val="minor"/>
      </rPr>
      <t>o</t>
    </r>
    <r>
      <rPr>
        <b/>
        <sz val="14"/>
        <color rgb="FFFFFF00"/>
        <rFont val="Calibri"/>
        <family val="2"/>
        <scheme val="minor"/>
      </rPr>
      <t xml:space="preserve"> =</t>
    </r>
  </si>
  <si>
    <r>
      <t>$</t>
    </r>
    <r>
      <rPr>
        <b/>
        <vertAlign val="subscript"/>
        <sz val="14"/>
        <color rgb="FFFFFF00"/>
        <rFont val="Calibri"/>
        <family val="2"/>
        <scheme val="minor"/>
      </rPr>
      <t>prest</t>
    </r>
    <r>
      <rPr>
        <b/>
        <sz val="14"/>
        <color rgb="FFFFFF00"/>
        <rFont val="Calibri"/>
        <family val="2"/>
        <scheme val="minor"/>
      </rPr>
      <t xml:space="preserve"> =</t>
    </r>
  </si>
  <si>
    <t>Dados</t>
  </si>
  <si>
    <t>% aa</t>
  </si>
  <si>
    <t>tempo</t>
  </si>
  <si>
    <t>$</t>
  </si>
  <si>
    <r>
      <t>R</t>
    </r>
    <r>
      <rPr>
        <b/>
        <vertAlign val="subscript"/>
        <sz val="14"/>
        <color theme="1"/>
        <rFont val="Calibri"/>
        <family val="2"/>
        <scheme val="minor"/>
      </rPr>
      <t>mensal</t>
    </r>
    <r>
      <rPr>
        <b/>
        <sz val="14"/>
        <color theme="1"/>
        <rFont val="Calibri"/>
        <family val="2"/>
        <scheme val="minor"/>
      </rPr>
      <t xml:space="preserve"> =</t>
    </r>
  </si>
  <si>
    <t>VP =</t>
  </si>
  <si>
    <t>Investiu</t>
  </si>
  <si>
    <t>Carência</t>
  </si>
  <si>
    <t>Lucro</t>
  </si>
  <si>
    <t>Lucro + Venda</t>
  </si>
  <si>
    <t>Operação</t>
  </si>
  <si>
    <t>fator desconto</t>
  </si>
  <si>
    <t>Lucro[R = 0] =</t>
  </si>
  <si>
    <r>
      <t>TIR = R</t>
    </r>
    <r>
      <rPr>
        <b/>
        <vertAlign val="subscript"/>
        <sz val="14"/>
        <color theme="1"/>
        <rFont val="Calibri"/>
        <family val="2"/>
        <scheme val="minor"/>
      </rPr>
      <t>an</t>
    </r>
    <r>
      <rPr>
        <b/>
        <sz val="14"/>
        <color theme="1"/>
        <rFont val="Calibri"/>
        <family val="2"/>
        <scheme val="minor"/>
      </rPr>
      <t xml:space="preserve"> =</t>
    </r>
  </si>
  <si>
    <r>
      <t>Z</t>
    </r>
    <r>
      <rPr>
        <b/>
        <vertAlign val="subscript"/>
        <sz val="14"/>
        <color theme="1"/>
        <rFont val="Calibri"/>
        <family val="2"/>
        <scheme val="minor"/>
      </rPr>
      <t>men</t>
    </r>
    <r>
      <rPr>
        <b/>
        <sz val="14"/>
        <color theme="1"/>
        <rFont val="Calibri"/>
        <family val="2"/>
        <scheme val="minor"/>
      </rPr>
      <t xml:space="preserve"> =</t>
    </r>
  </si>
  <si>
    <t>ctrl</t>
  </si>
  <si>
    <t>shift</t>
  </si>
  <si>
    <t>enter</t>
  </si>
  <si>
    <t>mmult =</t>
  </si>
  <si>
    <t>matriz.mult</t>
  </si>
  <si>
    <t>minverse =</t>
  </si>
  <si>
    <t>matriz.inversa</t>
  </si>
  <si>
    <t>det M =</t>
  </si>
  <si>
    <t>x1</t>
  </si>
  <si>
    <t>x2</t>
  </si>
  <si>
    <t xml:space="preserve"> = </t>
  </si>
  <si>
    <t>x3</t>
  </si>
  <si>
    <t>x4</t>
  </si>
  <si>
    <t>Vetor</t>
  </si>
  <si>
    <t>Resultado</t>
  </si>
  <si>
    <t>Solução</t>
  </si>
  <si>
    <t>Admite inversa se:</t>
  </si>
  <si>
    <t>Conferindo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</si>
  <si>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</si>
  <si>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</si>
  <si>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</si>
  <si>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</si>
  <si>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</si>
  <si>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</si>
  <si>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</si>
  <si>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</si>
  <si>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</si>
  <si>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</si>
  <si>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</si>
  <si>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</si>
  <si>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</t>
  </si>
  <si>
    <t>tue</t>
  </si>
  <si>
    <t>wed</t>
  </si>
  <si>
    <t>thu</t>
  </si>
  <si>
    <t>fri</t>
  </si>
  <si>
    <t>sat</t>
  </si>
  <si>
    <t>sun</t>
  </si>
  <si>
    <r>
      <t>a</t>
    </r>
    <r>
      <rPr>
        <vertAlign val="subscript"/>
        <sz val="11"/>
        <color theme="1"/>
        <rFont val="Calibri"/>
        <family val="2"/>
        <scheme val="minor"/>
      </rPr>
      <t>1</t>
    </r>
  </si>
  <si>
    <r>
      <t>a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</si>
  <si>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</si>
  <si>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</si>
  <si>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bscript"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</si>
  <si>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b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</si>
  <si>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bscript"/>
        <sz val="11"/>
        <color theme="1"/>
        <rFont val="Calibri"/>
        <family val="2"/>
        <scheme val="minor"/>
      </rPr>
      <t>7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</si>
  <si>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bscript"/>
        <sz val="11"/>
        <color theme="1"/>
        <rFont val="Calibri"/>
        <family val="2"/>
        <scheme val="minor"/>
      </rPr>
      <t>8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</si>
  <si>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bscript"/>
        <sz val="11"/>
        <color theme="1"/>
        <rFont val="Calibri"/>
        <family val="2"/>
        <scheme val="minor"/>
      </rPr>
      <t>9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</si>
  <si>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bscript"/>
        <sz val="11"/>
        <color theme="1"/>
        <rFont val="Calibri"/>
        <family val="2"/>
        <scheme val="minor"/>
      </rPr>
      <t>10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</si>
  <si>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bscript"/>
        <sz val="11"/>
        <color theme="1"/>
        <rFont val="Calibri"/>
        <family val="2"/>
        <scheme val="minor"/>
      </rPr>
      <t>11</t>
    </r>
    <r>
      <rPr>
        <sz val="11"/>
        <color theme="1"/>
        <rFont val="Calibri"/>
        <family val="2"/>
        <scheme val="minor"/>
      </rPr>
      <t/>
    </r>
  </si>
  <si>
    <r>
      <t>a</t>
    </r>
    <r>
      <rPr>
        <vertAlign val="subscript"/>
        <sz val="11"/>
        <color theme="1"/>
        <rFont val="Calibri"/>
        <family val="2"/>
        <scheme val="minor"/>
      </rPr>
      <t>12</t>
    </r>
    <r>
      <rPr>
        <sz val="11"/>
        <color theme="1"/>
        <rFont val="Calibri"/>
        <family val="2"/>
        <scheme val="minor"/>
      </rPr>
      <t/>
    </r>
  </si>
  <si>
    <r>
      <t>y</t>
    </r>
    <r>
      <rPr>
        <b/>
        <vertAlign val="subscript"/>
        <sz val="14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/>
    </r>
  </si>
  <si>
    <t>y</t>
  </si>
  <si>
    <t>transpor</t>
  </si>
  <si>
    <t>mult</t>
  </si>
  <si>
    <t>inversa</t>
  </si>
  <si>
    <t>determinante</t>
  </si>
  <si>
    <t>matrizes</t>
  </si>
  <si>
    <t>goal seek</t>
  </si>
  <si>
    <t>atingir meta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</si>
</sst>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"/>
  </numFmts>
  <fonts count="9" x14ac:knownFonts="1">
    <font>
      <sz val="11"/>
      <color theme="1"/>
      <name val="Calibri"/>
      <family val="2"/>
      <scheme val="minor"/>
    </font>
    <font>
      <b/>
      <sz val="22"/>
      <color rgb="FFFFFF00"/>
      <name val="Calibri"/>
      <family val="2"/>
      <scheme val="minor"/>
    </font>
    <font>
      <b/>
      <sz val="36"/>
      <color rgb="FFFFFF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vertAlign val="superscript"/>
      <sz val="14"/>
      <color rgb="FFFFFF00"/>
      <name val="Calibri"/>
      <family val="2"/>
      <scheme val="minor"/>
    </font>
    <font>
      <b/>
      <vertAlign val="subscript"/>
      <sz val="14"/>
      <color rgb="FFFFFF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0" xfId="0" applyFont="1" applyFill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3" fillId="2" borderId="0" xfId="0" applyFont="1" applyFill="1"/>
    <xf numFmtId="0" fontId="3" fillId="3" borderId="0" xfId="0" applyFont="1" applyFill="1"/>
    <xf numFmtId="2" fontId="3" fillId="3" borderId="0" xfId="0" applyNumberFormat="1" applyFont="1" applyFill="1"/>
    <xf numFmtId="0" fontId="5" fillId="2" borderId="0" xfId="0" applyFont="1" applyFill="1" applyAlignment="1">
      <alignment horizontal="center"/>
    </xf>
    <xf numFmtId="0" fontId="3" fillId="0" borderId="0" xfId="0" applyFont="1" applyFill="1" applyBorder="1"/>
    <xf numFmtId="2" fontId="3" fillId="0" borderId="0" xfId="0" applyNumberFormat="1" applyFont="1" applyFill="1" applyBorder="1"/>
    <xf numFmtId="0" fontId="5" fillId="0" borderId="0" xfId="0" applyFont="1" applyFill="1" applyBorder="1" applyAlignment="1"/>
    <xf numFmtId="0" fontId="5" fillId="2" borderId="0" xfId="0" applyFont="1" applyFill="1"/>
    <xf numFmtId="0" fontId="3" fillId="4" borderId="0" xfId="0" applyFont="1" applyFill="1" applyAlignment="1">
      <alignment horizontal="left"/>
    </xf>
    <xf numFmtId="0" fontId="3" fillId="3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3" fillId="5" borderId="0" xfId="0" applyFont="1" applyFill="1" applyAlignment="1">
      <alignment horizontal="left"/>
    </xf>
    <xf numFmtId="4" fontId="3" fillId="5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right"/>
    </xf>
    <xf numFmtId="0" fontId="3" fillId="4" borderId="0" xfId="0" applyFont="1" applyFill="1" applyAlignment="1">
      <alignment horizontal="center"/>
    </xf>
    <xf numFmtId="0" fontId="5" fillId="0" borderId="0" xfId="0" applyFont="1" applyFill="1"/>
    <xf numFmtId="0" fontId="3" fillId="0" borderId="0" xfId="0" applyFont="1" applyFill="1"/>
    <xf numFmtId="165" fontId="3" fillId="3" borderId="0" xfId="0" applyNumberFormat="1" applyFont="1" applyFill="1" applyAlignment="1">
      <alignment horizontal="left"/>
    </xf>
    <xf numFmtId="0" fontId="5" fillId="6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4" fontId="3" fillId="5" borderId="1" xfId="0" applyNumberFormat="1" applyFont="1" applyFill="1" applyBorder="1"/>
    <xf numFmtId="0" fontId="3" fillId="5" borderId="1" xfId="0" applyFont="1" applyFill="1" applyBorder="1"/>
    <xf numFmtId="0" fontId="3" fillId="4" borderId="1" xfId="0" applyFont="1" applyFill="1" applyBorder="1" applyAlignment="1">
      <alignment horizontal="center"/>
    </xf>
    <xf numFmtId="4" fontId="3" fillId="4" borderId="1" xfId="0" applyNumberFormat="1" applyFont="1" applyFill="1" applyBorder="1"/>
    <xf numFmtId="0" fontId="3" fillId="4" borderId="1" xfId="0" applyFont="1" applyFill="1" applyBorder="1"/>
    <xf numFmtId="0" fontId="3" fillId="3" borderId="1" xfId="0" applyFont="1" applyFill="1" applyBorder="1" applyAlignment="1">
      <alignment horizontal="center"/>
    </xf>
    <xf numFmtId="4" fontId="3" fillId="3" borderId="1" xfId="0" applyNumberFormat="1" applyFont="1" applyFill="1" applyBorder="1"/>
    <xf numFmtId="0" fontId="3" fillId="3" borderId="1" xfId="0" applyFont="1" applyFill="1" applyBorder="1"/>
    <xf numFmtId="0" fontId="5" fillId="2" borderId="1" xfId="0" applyFont="1" applyFill="1" applyBorder="1" applyAlignment="1">
      <alignment horizontal="right"/>
    </xf>
    <xf numFmtId="4" fontId="3" fillId="4" borderId="1" xfId="0" applyNumberFormat="1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right"/>
    </xf>
    <xf numFmtId="0" fontId="3" fillId="5" borderId="1" xfId="0" applyFont="1" applyFill="1" applyBorder="1" applyAlignment="1">
      <alignment horizontal="right"/>
    </xf>
    <xf numFmtId="164" fontId="3" fillId="5" borderId="1" xfId="0" applyNumberFormat="1" applyFont="1" applyFill="1" applyBorder="1" applyAlignment="1">
      <alignment horizontal="left"/>
    </xf>
    <xf numFmtId="4" fontId="3" fillId="5" borderId="1" xfId="0" applyNumberFormat="1" applyFont="1" applyFill="1" applyBorder="1" applyAlignment="1">
      <alignment horizontal="left"/>
    </xf>
    <xf numFmtId="2" fontId="5" fillId="2" borderId="1" xfId="0" applyNumberFormat="1" applyFont="1" applyFill="1" applyBorder="1" applyAlignment="1">
      <alignment horizontal="left"/>
    </xf>
    <xf numFmtId="0" fontId="3" fillId="10" borderId="0" xfId="0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0" fontId="3" fillId="8" borderId="0" xfId="0" applyFont="1" applyFill="1"/>
    <xf numFmtId="0" fontId="3" fillId="0" borderId="0" xfId="0" applyFont="1" applyFill="1" applyAlignment="1">
      <alignment horizontal="center"/>
    </xf>
    <xf numFmtId="2" fontId="3" fillId="0" borderId="0" xfId="0" applyNumberFormat="1" applyFont="1" applyFill="1"/>
    <xf numFmtId="0" fontId="5" fillId="0" borderId="0" xfId="0" applyFont="1" applyFill="1" applyAlignment="1">
      <alignment horizontal="center"/>
    </xf>
    <xf numFmtId="0" fontId="3" fillId="11" borderId="2" xfId="0" applyFont="1" applyFill="1" applyBorder="1" applyAlignment="1">
      <alignment horizontal="center"/>
    </xf>
    <xf numFmtId="0" fontId="3" fillId="11" borderId="3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0" fontId="3" fillId="11" borderId="5" xfId="0" applyFont="1" applyFill="1" applyBorder="1" applyAlignment="1">
      <alignment horizontal="center"/>
    </xf>
    <xf numFmtId="0" fontId="3" fillId="11" borderId="0" xfId="0" applyFont="1" applyFill="1" applyBorder="1" applyAlignment="1">
      <alignment horizontal="center"/>
    </xf>
    <xf numFmtId="0" fontId="3" fillId="11" borderId="6" xfId="0" applyFont="1" applyFill="1" applyBorder="1" applyAlignment="1">
      <alignment horizontal="center"/>
    </xf>
    <xf numFmtId="0" fontId="3" fillId="11" borderId="7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1" borderId="9" xfId="0" applyFont="1" applyFill="1" applyBorder="1" applyAlignment="1">
      <alignment horizontal="center"/>
    </xf>
    <xf numFmtId="0" fontId="5" fillId="6" borderId="0" xfId="0" applyFont="1" applyFill="1" applyAlignment="1">
      <alignment horizontal="right"/>
    </xf>
    <xf numFmtId="2" fontId="5" fillId="2" borderId="0" xfId="0" applyNumberFormat="1" applyFont="1" applyFill="1"/>
    <xf numFmtId="164" fontId="3" fillId="3" borderId="1" xfId="0" applyNumberFormat="1" applyFont="1" applyFill="1" applyBorder="1" applyAlignment="1">
      <alignment horizontal="center"/>
    </xf>
    <xf numFmtId="4" fontId="5" fillId="2" borderId="0" xfId="0" applyNumberFormat="1" applyFont="1" applyFill="1" applyAlignment="1">
      <alignment horizontal="right"/>
    </xf>
    <xf numFmtId="10" fontId="3" fillId="0" borderId="0" xfId="0" applyNumberFormat="1" applyFont="1"/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FF"/>
      <color rgb="FF00FF00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4" Type="http://schemas.openxmlformats.org/officeDocument/2006/relationships/image" Target="../media/image20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11642</xdr:colOff>
      <xdr:row>4</xdr:row>
      <xdr:rowOff>59266</xdr:rowOff>
    </xdr:from>
    <xdr:to>
      <xdr:col>19</xdr:col>
      <xdr:colOff>133562</xdr:colOff>
      <xdr:row>20</xdr:row>
      <xdr:rowOff>104996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5642" y="605366"/>
          <a:ext cx="2560320" cy="2992130"/>
        </a:xfrm>
        <a:prstGeom prst="rect">
          <a:avLst/>
        </a:prstGeom>
      </xdr:spPr>
    </xdr:pic>
    <xdr:clientData/>
  </xdr:twoCellAnchor>
  <xdr:twoCellAnchor editAs="oneCell">
    <xdr:from>
      <xdr:col>0</xdr:col>
      <xdr:colOff>563386</xdr:colOff>
      <xdr:row>4</xdr:row>
      <xdr:rowOff>61186</xdr:rowOff>
    </xdr:from>
    <xdr:to>
      <xdr:col>14</xdr:col>
      <xdr:colOff>49365</xdr:colOff>
      <xdr:row>19</xdr:row>
      <xdr:rowOff>104289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386" y="607992"/>
          <a:ext cx="8046720" cy="2777130"/>
        </a:xfrm>
        <a:prstGeom prst="rect">
          <a:avLst/>
        </a:prstGeom>
      </xdr:spPr>
    </xdr:pic>
    <xdr:clientData/>
  </xdr:twoCellAnchor>
  <xdr:twoCellAnchor editAs="oneCell">
    <xdr:from>
      <xdr:col>1</xdr:col>
      <xdr:colOff>461388</xdr:colOff>
      <xdr:row>20</xdr:row>
      <xdr:rowOff>10357</xdr:rowOff>
    </xdr:from>
    <xdr:to>
      <xdr:col>6</xdr:col>
      <xdr:colOff>393485</xdr:colOff>
      <xdr:row>37</xdr:row>
      <xdr:rowOff>154651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9367" y="3475836"/>
          <a:ext cx="2971990" cy="3244985"/>
        </a:xfrm>
        <a:prstGeom prst="rect">
          <a:avLst/>
        </a:prstGeom>
      </xdr:spPr>
    </xdr:pic>
    <xdr:clientData/>
  </xdr:twoCellAnchor>
  <xdr:twoCellAnchor editAs="oneCell">
    <xdr:from>
      <xdr:col>8</xdr:col>
      <xdr:colOff>226304</xdr:colOff>
      <xdr:row>20</xdr:row>
      <xdr:rowOff>7655</xdr:rowOff>
    </xdr:from>
    <xdr:to>
      <xdr:col>13</xdr:col>
      <xdr:colOff>171801</xdr:colOff>
      <xdr:row>37</xdr:row>
      <xdr:rowOff>149472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90134" y="3473134"/>
          <a:ext cx="2985390" cy="32425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1</xdr:rowOff>
    </xdr:from>
    <xdr:to>
      <xdr:col>8</xdr:col>
      <xdr:colOff>316149</xdr:colOff>
      <xdr:row>48</xdr:row>
      <xdr:rowOff>58600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7979" y="6930958"/>
          <a:ext cx="4572000" cy="1700141"/>
        </a:xfrm>
        <a:prstGeom prst="rect">
          <a:avLst/>
        </a:prstGeom>
      </xdr:spPr>
    </xdr:pic>
    <xdr:clientData/>
  </xdr:twoCellAnchor>
  <xdr:twoCellAnchor editAs="oneCell">
    <xdr:from>
      <xdr:col>9</xdr:col>
      <xdr:colOff>6754</xdr:colOff>
      <xdr:row>39</xdr:row>
      <xdr:rowOff>6755</xdr:rowOff>
    </xdr:from>
    <xdr:to>
      <xdr:col>16</xdr:col>
      <xdr:colOff>322903</xdr:colOff>
      <xdr:row>48</xdr:row>
      <xdr:rowOff>70569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78563" y="6937712"/>
          <a:ext cx="4572000" cy="1705356"/>
        </a:xfrm>
        <a:prstGeom prst="rect">
          <a:avLst/>
        </a:prstGeom>
      </xdr:spPr>
    </xdr:pic>
    <xdr:clientData/>
  </xdr:twoCellAnchor>
  <xdr:twoCellAnchor editAs="oneCell">
    <xdr:from>
      <xdr:col>0</xdr:col>
      <xdr:colOff>607978</xdr:colOff>
      <xdr:row>49</xdr:row>
      <xdr:rowOff>54043</xdr:rowOff>
    </xdr:from>
    <xdr:to>
      <xdr:col>8</xdr:col>
      <xdr:colOff>316148</xdr:colOff>
      <xdr:row>58</xdr:row>
      <xdr:rowOff>151282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7978" y="8808937"/>
          <a:ext cx="4572000" cy="1738781"/>
        </a:xfrm>
        <a:prstGeom prst="rect">
          <a:avLst/>
        </a:prstGeom>
      </xdr:spPr>
    </xdr:pic>
    <xdr:clientData/>
  </xdr:twoCellAnchor>
  <xdr:twoCellAnchor editAs="oneCell">
    <xdr:from>
      <xdr:col>9</xdr:col>
      <xdr:colOff>6754</xdr:colOff>
      <xdr:row>49</xdr:row>
      <xdr:rowOff>13511</xdr:rowOff>
    </xdr:from>
    <xdr:to>
      <xdr:col>16</xdr:col>
      <xdr:colOff>322903</xdr:colOff>
      <xdr:row>59</xdr:row>
      <xdr:rowOff>22154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78563" y="8768405"/>
          <a:ext cx="4572000" cy="1832579"/>
        </a:xfrm>
        <a:prstGeom prst="rect">
          <a:avLst/>
        </a:prstGeom>
      </xdr:spPr>
    </xdr:pic>
    <xdr:clientData/>
  </xdr:twoCellAnchor>
  <xdr:twoCellAnchor editAs="oneCell">
    <xdr:from>
      <xdr:col>1</xdr:col>
      <xdr:colOff>13510</xdr:colOff>
      <xdr:row>60</xdr:row>
      <xdr:rowOff>6757</xdr:rowOff>
    </xdr:from>
    <xdr:to>
      <xdr:col>8</xdr:col>
      <xdr:colOff>329659</xdr:colOff>
      <xdr:row>69</xdr:row>
      <xdr:rowOff>101249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489" y="10767980"/>
          <a:ext cx="4572000" cy="1736035"/>
        </a:xfrm>
        <a:prstGeom prst="rect">
          <a:avLst/>
        </a:prstGeom>
      </xdr:spPr>
    </xdr:pic>
    <xdr:clientData/>
  </xdr:twoCellAnchor>
  <xdr:twoCellAnchor editAs="oneCell">
    <xdr:from>
      <xdr:col>9</xdr:col>
      <xdr:colOff>6755</xdr:colOff>
      <xdr:row>70</xdr:row>
      <xdr:rowOff>175639</xdr:rowOff>
    </xdr:from>
    <xdr:to>
      <xdr:col>16</xdr:col>
      <xdr:colOff>322904</xdr:colOff>
      <xdr:row>80</xdr:row>
      <xdr:rowOff>77322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78564" y="12760799"/>
          <a:ext cx="4572000" cy="1725619"/>
        </a:xfrm>
        <a:prstGeom prst="rect">
          <a:avLst/>
        </a:prstGeom>
      </xdr:spPr>
    </xdr:pic>
    <xdr:clientData/>
  </xdr:twoCellAnchor>
  <xdr:twoCellAnchor editAs="oneCell">
    <xdr:from>
      <xdr:col>1</xdr:col>
      <xdr:colOff>40532</xdr:colOff>
      <xdr:row>70</xdr:row>
      <xdr:rowOff>175639</xdr:rowOff>
    </xdr:from>
    <xdr:to>
      <xdr:col>8</xdr:col>
      <xdr:colOff>356681</xdr:colOff>
      <xdr:row>80</xdr:row>
      <xdr:rowOff>69013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8511" y="12760799"/>
          <a:ext cx="4572000" cy="1717310"/>
        </a:xfrm>
        <a:prstGeom prst="rect">
          <a:avLst/>
        </a:prstGeom>
      </xdr:spPr>
    </xdr:pic>
    <xdr:clientData/>
  </xdr:twoCellAnchor>
  <xdr:twoCellAnchor editAs="oneCell">
    <xdr:from>
      <xdr:col>8</xdr:col>
      <xdr:colOff>601225</xdr:colOff>
      <xdr:row>59</xdr:row>
      <xdr:rowOff>175639</xdr:rowOff>
    </xdr:from>
    <xdr:to>
      <xdr:col>16</xdr:col>
      <xdr:colOff>309395</xdr:colOff>
      <xdr:row>69</xdr:row>
      <xdr:rowOff>108536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65055" y="10754469"/>
          <a:ext cx="4572000" cy="17568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8</xdr:col>
      <xdr:colOff>316149</xdr:colOff>
      <xdr:row>91</xdr:row>
      <xdr:rowOff>170151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7979" y="14773883"/>
          <a:ext cx="4572000" cy="1811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596156</xdr:colOff>
      <xdr:row>5</xdr:row>
      <xdr:rowOff>3378</xdr:rowOff>
    </xdr:from>
    <xdr:to>
      <xdr:col>13</xdr:col>
      <xdr:colOff>301729</xdr:colOff>
      <xdr:row>14</xdr:row>
      <xdr:rowOff>62756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8464" y="186551"/>
          <a:ext cx="4590188" cy="1707936"/>
        </a:xfrm>
        <a:prstGeom prst="rect">
          <a:avLst/>
        </a:prstGeom>
      </xdr:spPr>
    </xdr:pic>
    <xdr:clientData/>
  </xdr:twoCellAnchor>
  <xdr:twoCellAnchor editAs="oneCell">
    <xdr:from>
      <xdr:col>13</xdr:col>
      <xdr:colOff>340864</xdr:colOff>
      <xdr:row>5</xdr:row>
      <xdr:rowOff>9508</xdr:rowOff>
    </xdr:from>
    <xdr:to>
      <xdr:col>21</xdr:col>
      <xdr:colOff>50552</xdr:colOff>
      <xdr:row>14</xdr:row>
      <xdr:rowOff>70989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67787" y="192681"/>
          <a:ext cx="4594303" cy="1710039"/>
        </a:xfrm>
        <a:prstGeom prst="rect">
          <a:avLst/>
        </a:prstGeom>
      </xdr:spPr>
    </xdr:pic>
    <xdr:clientData/>
  </xdr:twoCellAnchor>
  <xdr:twoCellAnchor editAs="oneCell">
    <xdr:from>
      <xdr:col>5</xdr:col>
      <xdr:colOff>572809</xdr:colOff>
      <xdr:row>14</xdr:row>
      <xdr:rowOff>95318</xdr:rowOff>
    </xdr:from>
    <xdr:to>
      <xdr:col>13</xdr:col>
      <xdr:colOff>280003</xdr:colOff>
      <xdr:row>24</xdr:row>
      <xdr:rowOff>9384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5117" y="1927049"/>
          <a:ext cx="4591809" cy="1745797"/>
        </a:xfrm>
        <a:prstGeom prst="rect">
          <a:avLst/>
        </a:prstGeom>
      </xdr:spPr>
    </xdr:pic>
    <xdr:clientData/>
  </xdr:twoCellAnchor>
  <xdr:twoCellAnchor editAs="oneCell">
    <xdr:from>
      <xdr:col>13</xdr:col>
      <xdr:colOff>324743</xdr:colOff>
      <xdr:row>14</xdr:row>
      <xdr:rowOff>86292</xdr:rowOff>
    </xdr:from>
    <xdr:to>
      <xdr:col>21</xdr:col>
      <xdr:colOff>30315</xdr:colOff>
      <xdr:row>24</xdr:row>
      <xdr:rowOff>94935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51666" y="1918023"/>
          <a:ext cx="4590187" cy="1840374"/>
        </a:xfrm>
        <a:prstGeom prst="rect">
          <a:avLst/>
        </a:prstGeom>
      </xdr:spPr>
    </xdr:pic>
    <xdr:clientData/>
  </xdr:twoCellAnchor>
  <xdr:twoCellAnchor editAs="oneCell">
    <xdr:from>
      <xdr:col>1</xdr:col>
      <xdr:colOff>13510</xdr:colOff>
      <xdr:row>60</xdr:row>
      <xdr:rowOff>6757</xdr:rowOff>
    </xdr:from>
    <xdr:to>
      <xdr:col>8</xdr:col>
      <xdr:colOff>329659</xdr:colOff>
      <xdr:row>69</xdr:row>
      <xdr:rowOff>101251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3110" y="11633607"/>
          <a:ext cx="4583349" cy="1751842"/>
        </a:xfrm>
        <a:prstGeom prst="rect">
          <a:avLst/>
        </a:prstGeom>
      </xdr:spPr>
    </xdr:pic>
    <xdr:clientData/>
  </xdr:twoCellAnchor>
  <xdr:twoCellAnchor editAs="oneCell">
    <xdr:from>
      <xdr:col>9</xdr:col>
      <xdr:colOff>6755</xdr:colOff>
      <xdr:row>70</xdr:row>
      <xdr:rowOff>175639</xdr:rowOff>
    </xdr:from>
    <xdr:to>
      <xdr:col>16</xdr:col>
      <xdr:colOff>322904</xdr:colOff>
      <xdr:row>80</xdr:row>
      <xdr:rowOff>77322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93155" y="13643989"/>
          <a:ext cx="4583349" cy="1743183"/>
        </a:xfrm>
        <a:prstGeom prst="rect">
          <a:avLst/>
        </a:prstGeom>
      </xdr:spPr>
    </xdr:pic>
    <xdr:clientData/>
  </xdr:twoCellAnchor>
  <xdr:twoCellAnchor editAs="oneCell">
    <xdr:from>
      <xdr:col>1</xdr:col>
      <xdr:colOff>40532</xdr:colOff>
      <xdr:row>70</xdr:row>
      <xdr:rowOff>175639</xdr:rowOff>
    </xdr:from>
    <xdr:to>
      <xdr:col>8</xdr:col>
      <xdr:colOff>356681</xdr:colOff>
      <xdr:row>80</xdr:row>
      <xdr:rowOff>69013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0132" y="13643989"/>
          <a:ext cx="4583349" cy="1734874"/>
        </a:xfrm>
        <a:prstGeom prst="rect">
          <a:avLst/>
        </a:prstGeom>
      </xdr:spPr>
    </xdr:pic>
    <xdr:clientData/>
  </xdr:twoCellAnchor>
  <xdr:twoCellAnchor editAs="oneCell">
    <xdr:from>
      <xdr:col>8</xdr:col>
      <xdr:colOff>601225</xdr:colOff>
      <xdr:row>59</xdr:row>
      <xdr:rowOff>175639</xdr:rowOff>
    </xdr:from>
    <xdr:to>
      <xdr:col>16</xdr:col>
      <xdr:colOff>309395</xdr:colOff>
      <xdr:row>69</xdr:row>
      <xdr:rowOff>108537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78025" y="11618339"/>
          <a:ext cx="4584970" cy="17743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8</xdr:col>
      <xdr:colOff>316149</xdr:colOff>
      <xdr:row>91</xdr:row>
      <xdr:rowOff>170151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15678150"/>
          <a:ext cx="4583349" cy="18275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605709</xdr:colOff>
      <xdr:row>5</xdr:row>
      <xdr:rowOff>115315</xdr:rowOff>
    </xdr:from>
    <xdr:to>
      <xdr:col>14</xdr:col>
      <xdr:colOff>305536</xdr:colOff>
      <xdr:row>13</xdr:row>
      <xdr:rowOff>208251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417" y="115315"/>
          <a:ext cx="4568160" cy="1759811"/>
        </a:xfrm>
        <a:prstGeom prst="rect">
          <a:avLst/>
        </a:prstGeom>
      </xdr:spPr>
    </xdr:pic>
    <xdr:clientData/>
  </xdr:twoCellAnchor>
  <xdr:twoCellAnchor editAs="oneCell">
    <xdr:from>
      <xdr:col>14</xdr:col>
      <xdr:colOff>347990</xdr:colOff>
      <xdr:row>15</xdr:row>
      <xdr:rowOff>47238</xdr:rowOff>
    </xdr:from>
    <xdr:to>
      <xdr:col>22</xdr:col>
      <xdr:colOff>47815</xdr:colOff>
      <xdr:row>24</xdr:row>
      <xdr:rowOff>56311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59032" y="1899321"/>
          <a:ext cx="4568159" cy="1755323"/>
        </a:xfrm>
        <a:prstGeom prst="rect">
          <a:avLst/>
        </a:prstGeom>
      </xdr:spPr>
    </xdr:pic>
    <xdr:clientData/>
  </xdr:twoCellAnchor>
  <xdr:twoCellAnchor editAs="oneCell">
    <xdr:from>
      <xdr:col>7</xdr:col>
      <xdr:colOff>15628</xdr:colOff>
      <xdr:row>15</xdr:row>
      <xdr:rowOff>49962</xdr:rowOff>
    </xdr:from>
    <xdr:to>
      <xdr:col>14</xdr:col>
      <xdr:colOff>323997</xdr:colOff>
      <xdr:row>24</xdr:row>
      <xdr:rowOff>49170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66878" y="1902045"/>
          <a:ext cx="4568160" cy="1745458"/>
        </a:xfrm>
        <a:prstGeom prst="rect">
          <a:avLst/>
        </a:prstGeom>
      </xdr:spPr>
    </xdr:pic>
    <xdr:clientData/>
  </xdr:twoCellAnchor>
  <xdr:twoCellAnchor editAs="oneCell">
    <xdr:from>
      <xdr:col>14</xdr:col>
      <xdr:colOff>337422</xdr:colOff>
      <xdr:row>5</xdr:row>
      <xdr:rowOff>102879</xdr:rowOff>
    </xdr:from>
    <xdr:to>
      <xdr:col>22</xdr:col>
      <xdr:colOff>45591</xdr:colOff>
      <xdr:row>14</xdr:row>
      <xdr:rowOff>9318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48464" y="102879"/>
          <a:ext cx="4576503" cy="1784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7</xdr:col>
      <xdr:colOff>316149</xdr:colOff>
      <xdr:row>92</xdr:row>
      <xdr:rowOff>170151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363700"/>
          <a:ext cx="4583349" cy="18275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23816</xdr:colOff>
      <xdr:row>3</xdr:row>
      <xdr:rowOff>176323</xdr:rowOff>
    </xdr:from>
    <xdr:to>
      <xdr:col>16</xdr:col>
      <xdr:colOff>562048</xdr:colOff>
      <xdr:row>21</xdr:row>
      <xdr:rowOff>133003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7452" y="1136039"/>
          <a:ext cx="2962778" cy="3333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266700</xdr:colOff>
          <xdr:row>6</xdr:row>
          <xdr:rowOff>177800</xdr:rowOff>
        </xdr:from>
        <xdr:to>
          <xdr:col>9</xdr:col>
          <xdr:colOff>266700</xdr:colOff>
          <xdr:row>8</xdr:row>
          <xdr:rowOff>196850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CC" mc:Ignorable="a14" a14:legacySpreadsheetColorIndex="26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425450</xdr:colOff>
          <xdr:row>6</xdr:row>
          <xdr:rowOff>19050</xdr:rowOff>
        </xdr:from>
        <xdr:to>
          <xdr:col>16</xdr:col>
          <xdr:colOff>260350</xdr:colOff>
          <xdr:row>8</xdr:row>
          <xdr:rowOff>114300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CC" mc:Ignorable="a14" a14:legacySpreadsheetColorIndex="26"/>
            </a:solidFill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850900</xdr:colOff>
          <xdr:row>1</xdr:row>
          <xdr:rowOff>165100</xdr:rowOff>
        </xdr:from>
        <xdr:to>
          <xdr:col>4</xdr:col>
          <xdr:colOff>596900</xdr:colOff>
          <xdr:row>3</xdr:row>
          <xdr:rowOff>177800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5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CC" mc:Ignorable="a14" a14:legacySpreadsheetColorIndex="26"/>
            </a:solidFill>
          </xdr:spPr>
        </xdr:sp>
        <xdr:clientData/>
      </xdr:twoCellAnchor>
    </mc:Choice>
    <mc:Fallback/>
  </mc:AlternateContent>
  <xdr:twoCellAnchor editAs="oneCell">
    <xdr:from>
      <xdr:col>7</xdr:col>
      <xdr:colOff>441190</xdr:colOff>
      <xdr:row>1</xdr:row>
      <xdr:rowOff>35639</xdr:rowOff>
    </xdr:from>
    <xdr:to>
      <xdr:col>14</xdr:col>
      <xdr:colOff>661338</xdr:colOff>
      <xdr:row>8</xdr:row>
      <xdr:rowOff>198980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4737" y="271918"/>
          <a:ext cx="4576543" cy="18172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342900</xdr:colOff>
          <xdr:row>8</xdr:row>
          <xdr:rowOff>50800</xdr:rowOff>
        </xdr:from>
        <xdr:to>
          <xdr:col>15</xdr:col>
          <xdr:colOff>488950</xdr:colOff>
          <xdr:row>13</xdr:row>
          <xdr:rowOff>133350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6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450850</xdr:colOff>
          <xdr:row>14</xdr:row>
          <xdr:rowOff>228600</xdr:rowOff>
        </xdr:from>
        <xdr:to>
          <xdr:col>15</xdr:col>
          <xdr:colOff>596900</xdr:colOff>
          <xdr:row>20</xdr:row>
          <xdr:rowOff>76200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6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577850</xdr:colOff>
          <xdr:row>23</xdr:row>
          <xdr:rowOff>190500</xdr:rowOff>
        </xdr:from>
        <xdr:to>
          <xdr:col>16</xdr:col>
          <xdr:colOff>590550</xdr:colOff>
          <xdr:row>30</xdr:row>
          <xdr:rowOff>6350</xdr:rowOff>
        </xdr:to>
        <xdr:sp macro="" textlink="">
          <xdr:nvSpPr>
            <xdr:cNvPr id="17411" name="Object 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6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222250</xdr:colOff>
          <xdr:row>21</xdr:row>
          <xdr:rowOff>190500</xdr:rowOff>
        </xdr:from>
        <xdr:to>
          <xdr:col>5</xdr:col>
          <xdr:colOff>12700</xdr:colOff>
          <xdr:row>23</xdr:row>
          <xdr:rowOff>88900</xdr:rowOff>
        </xdr:to>
        <xdr:sp macro="" textlink="">
          <xdr:nvSpPr>
            <xdr:cNvPr id="17412" name="Object 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6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476250</xdr:colOff>
          <xdr:row>4</xdr:row>
          <xdr:rowOff>260350</xdr:rowOff>
        </xdr:from>
        <xdr:to>
          <xdr:col>12</xdr:col>
          <xdr:colOff>190500</xdr:colOff>
          <xdr:row>8</xdr:row>
          <xdr:rowOff>120650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7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CC" mc:Ignorable="a14" a14:legacySpreadsheetColorIndex="26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476250</xdr:colOff>
          <xdr:row>2</xdr:row>
          <xdr:rowOff>107950</xdr:rowOff>
        </xdr:from>
        <xdr:to>
          <xdr:col>10</xdr:col>
          <xdr:colOff>520700</xdr:colOff>
          <xdr:row>4</xdr:row>
          <xdr:rowOff>196850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7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CCFFFF" mc:Ignorable="a14" a14:legacySpreadsheetColorIndex="41"/>
            </a:solidFill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12700</xdr:colOff>
          <xdr:row>0</xdr:row>
          <xdr:rowOff>139700</xdr:rowOff>
        </xdr:from>
        <xdr:to>
          <xdr:col>5</xdr:col>
          <xdr:colOff>438150</xdr:colOff>
          <xdr:row>4</xdr:row>
          <xdr:rowOff>38100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8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387350</xdr:colOff>
          <xdr:row>3</xdr:row>
          <xdr:rowOff>31750</xdr:rowOff>
        </xdr:from>
        <xdr:to>
          <xdr:col>11</xdr:col>
          <xdr:colOff>431800</xdr:colOff>
          <xdr:row>4</xdr:row>
          <xdr:rowOff>184150</xdr:rowOff>
        </xdr:to>
        <xdr:sp macro="" textlink="">
          <xdr:nvSpPr>
            <xdr:cNvPr id="16386" name="Object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8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127000</xdr:colOff>
          <xdr:row>5</xdr:row>
          <xdr:rowOff>82550</xdr:rowOff>
        </xdr:from>
        <xdr:to>
          <xdr:col>12</xdr:col>
          <xdr:colOff>19050</xdr:colOff>
          <xdr:row>7</xdr:row>
          <xdr:rowOff>203200</xdr:rowOff>
        </xdr:to>
        <xdr:sp macro="" textlink="">
          <xdr:nvSpPr>
            <xdr:cNvPr id="16387" name="Object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8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1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6.emf"/><Relationship Id="rId4" Type="http://schemas.openxmlformats.org/officeDocument/2006/relationships/oleObject" Target="../embeddings/oleObject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18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5.bin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0" Type="http://schemas.openxmlformats.org/officeDocument/2006/relationships/oleObject" Target="../embeddings/oleObject7.bin"/><Relationship Id="rId4" Type="http://schemas.openxmlformats.org/officeDocument/2006/relationships/oleObject" Target="../embeddings/oleObject4.bin"/><Relationship Id="rId9" Type="http://schemas.openxmlformats.org/officeDocument/2006/relationships/image" Target="../media/image19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22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2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3" Type="http://schemas.openxmlformats.org/officeDocument/2006/relationships/vmlDrawing" Target="../drawings/vmlDrawing5.vml"/><Relationship Id="rId7" Type="http://schemas.openxmlformats.org/officeDocument/2006/relationships/image" Target="../media/image24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23.emf"/><Relationship Id="rId4" Type="http://schemas.openxmlformats.org/officeDocument/2006/relationships/oleObject" Target="../embeddings/oleObject10.bin"/><Relationship Id="rId9" Type="http://schemas.openxmlformats.org/officeDocument/2006/relationships/image" Target="../media/image25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T4"/>
  <sheetViews>
    <sheetView topLeftCell="A13" zoomScale="94" zoomScaleNormal="94" workbookViewId="0">
      <selection activeCell="A15" sqref="A15"/>
    </sheetView>
  </sheetViews>
  <sheetFormatPr defaultRowHeight="14.5" x14ac:dyDescent="0.35"/>
  <sheetData>
    <row r="2" spans="2:20" ht="46" x14ac:dyDescent="1">
      <c r="B2" s="67" t="s">
        <v>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</row>
    <row r="4" spans="2:20" ht="28.5" x14ac:dyDescent="0.65">
      <c r="B4" s="66" t="s">
        <v>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P4" s="66" t="s">
        <v>1</v>
      </c>
      <c r="Q4" s="66"/>
      <c r="R4" s="66"/>
      <c r="S4" s="66"/>
      <c r="T4" s="1"/>
    </row>
  </sheetData>
  <mergeCells count="3">
    <mergeCell ref="B4:N4"/>
    <mergeCell ref="P4:S4"/>
    <mergeCell ref="B2:S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6:F26"/>
  <sheetViews>
    <sheetView zoomScale="104" zoomScaleNormal="104" workbookViewId="0">
      <selection activeCell="D7" sqref="D7"/>
    </sheetView>
  </sheetViews>
  <sheetFormatPr defaultRowHeight="14.5" x14ac:dyDescent="0.35"/>
  <sheetData>
    <row r="6" spans="2:6" x14ac:dyDescent="0.35">
      <c r="F6" t="s">
        <v>4</v>
      </c>
    </row>
    <row r="7" spans="2:6" x14ac:dyDescent="0.35">
      <c r="B7">
        <v>1</v>
      </c>
      <c r="C7" t="s">
        <v>62</v>
      </c>
      <c r="D7" t="s">
        <v>74</v>
      </c>
      <c r="F7" t="s">
        <v>4</v>
      </c>
    </row>
    <row r="8" spans="2:6" x14ac:dyDescent="0.35">
      <c r="B8">
        <v>2</v>
      </c>
      <c r="C8" t="s">
        <v>63</v>
      </c>
      <c r="D8" t="s">
        <v>75</v>
      </c>
      <c r="F8" t="s">
        <v>4</v>
      </c>
    </row>
    <row r="9" spans="2:6" x14ac:dyDescent="0.35">
      <c r="B9">
        <v>3</v>
      </c>
      <c r="C9" t="s">
        <v>64</v>
      </c>
      <c r="D9" t="s">
        <v>76</v>
      </c>
      <c r="F9" t="s">
        <v>4</v>
      </c>
    </row>
    <row r="10" spans="2:6" x14ac:dyDescent="0.35">
      <c r="B10">
        <v>4</v>
      </c>
      <c r="C10" t="s">
        <v>65</v>
      </c>
      <c r="D10" t="s">
        <v>77</v>
      </c>
      <c r="F10" t="s">
        <v>4</v>
      </c>
    </row>
    <row r="11" spans="2:6" x14ac:dyDescent="0.35">
      <c r="B11">
        <v>5</v>
      </c>
      <c r="C11" t="s">
        <v>66</v>
      </c>
      <c r="D11" t="s">
        <v>78</v>
      </c>
      <c r="F11" t="s">
        <v>4</v>
      </c>
    </row>
    <row r="12" spans="2:6" x14ac:dyDescent="0.35">
      <c r="B12">
        <v>6</v>
      </c>
      <c r="C12" t="s">
        <v>67</v>
      </c>
      <c r="D12" t="s">
        <v>79</v>
      </c>
      <c r="F12" t="s">
        <v>4</v>
      </c>
    </row>
    <row r="13" spans="2:6" x14ac:dyDescent="0.35">
      <c r="B13">
        <v>7</v>
      </c>
      <c r="C13" t="s">
        <v>68</v>
      </c>
      <c r="D13" t="s">
        <v>80</v>
      </c>
      <c r="F13" t="s">
        <v>4</v>
      </c>
    </row>
    <row r="14" spans="2:6" x14ac:dyDescent="0.35">
      <c r="B14">
        <v>8</v>
      </c>
      <c r="C14" t="s">
        <v>69</v>
      </c>
      <c r="D14" t="s">
        <v>74</v>
      </c>
      <c r="F14" t="s">
        <v>4</v>
      </c>
    </row>
    <row r="15" spans="2:6" x14ac:dyDescent="0.35">
      <c r="B15">
        <v>9</v>
      </c>
      <c r="C15" t="s">
        <v>70</v>
      </c>
      <c r="D15" t="s">
        <v>75</v>
      </c>
      <c r="F15" t="s">
        <v>4</v>
      </c>
    </row>
    <row r="16" spans="2:6" x14ac:dyDescent="0.35">
      <c r="B16">
        <v>10</v>
      </c>
      <c r="C16" t="s">
        <v>71</v>
      </c>
      <c r="D16" t="s">
        <v>76</v>
      </c>
      <c r="F16" t="s">
        <v>4</v>
      </c>
    </row>
    <row r="17" spans="2:6" x14ac:dyDescent="0.35">
      <c r="B17">
        <v>11</v>
      </c>
      <c r="C17" t="s">
        <v>72</v>
      </c>
      <c r="D17" t="s">
        <v>77</v>
      </c>
      <c r="F17" t="s">
        <v>4</v>
      </c>
    </row>
    <row r="18" spans="2:6" x14ac:dyDescent="0.35">
      <c r="B18">
        <v>12</v>
      </c>
      <c r="C18" t="s">
        <v>73</v>
      </c>
      <c r="D18" t="s">
        <v>78</v>
      </c>
      <c r="F18" t="s">
        <v>4</v>
      </c>
    </row>
    <row r="19" spans="2:6" x14ac:dyDescent="0.35">
      <c r="F19" t="s">
        <v>4</v>
      </c>
    </row>
    <row r="20" spans="2:6" x14ac:dyDescent="0.35">
      <c r="F20" t="s">
        <v>4</v>
      </c>
    </row>
    <row r="21" spans="2:6" x14ac:dyDescent="0.35">
      <c r="F21" t="s">
        <v>4</v>
      </c>
    </row>
    <row r="22" spans="2:6" x14ac:dyDescent="0.35">
      <c r="F22" t="s">
        <v>4</v>
      </c>
    </row>
    <row r="23" spans="2:6" x14ac:dyDescent="0.35">
      <c r="F23" t="s">
        <v>4</v>
      </c>
    </row>
    <row r="24" spans="2:6" x14ac:dyDescent="0.35">
      <c r="F24" t="s">
        <v>4</v>
      </c>
    </row>
    <row r="25" spans="2:6" x14ac:dyDescent="0.35">
      <c r="F25" t="s">
        <v>4</v>
      </c>
    </row>
    <row r="26" spans="2:6" x14ac:dyDescent="0.35">
      <c r="B26" t="s">
        <v>4</v>
      </c>
      <c r="C26" t="s">
        <v>4</v>
      </c>
      <c r="D26" t="s">
        <v>4</v>
      </c>
      <c r="E26" t="s">
        <v>4</v>
      </c>
      <c r="F26" t="s">
        <v>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7:G27"/>
  <sheetViews>
    <sheetView topLeftCell="A4" zoomScale="96" zoomScaleNormal="96" workbookViewId="0">
      <selection activeCell="F16" sqref="F16"/>
    </sheetView>
  </sheetViews>
  <sheetFormatPr defaultRowHeight="14.5" x14ac:dyDescent="0.35"/>
  <sheetData>
    <row r="7" spans="2:7" ht="16.5" x14ac:dyDescent="0.45">
      <c r="B7">
        <v>1</v>
      </c>
      <c r="C7" t="s">
        <v>62</v>
      </c>
      <c r="D7" t="s">
        <v>74</v>
      </c>
      <c r="E7" t="s">
        <v>81</v>
      </c>
      <c r="G7" t="s">
        <v>4</v>
      </c>
    </row>
    <row r="8" spans="2:7" ht="16.5" x14ac:dyDescent="0.45">
      <c r="B8">
        <v>2</v>
      </c>
      <c r="C8" t="s">
        <v>63</v>
      </c>
      <c r="D8" t="s">
        <v>75</v>
      </c>
      <c r="E8" t="s">
        <v>82</v>
      </c>
      <c r="G8" t="s">
        <v>4</v>
      </c>
    </row>
    <row r="9" spans="2:7" ht="16.5" x14ac:dyDescent="0.45">
      <c r="B9">
        <v>3</v>
      </c>
      <c r="C9" t="s">
        <v>64</v>
      </c>
      <c r="D9" t="s">
        <v>76</v>
      </c>
      <c r="E9" t="s">
        <v>83</v>
      </c>
      <c r="G9" t="s">
        <v>4</v>
      </c>
    </row>
    <row r="10" spans="2:7" ht="16.5" x14ac:dyDescent="0.45">
      <c r="B10">
        <v>4</v>
      </c>
      <c r="C10" t="s">
        <v>65</v>
      </c>
      <c r="D10" t="s">
        <v>77</v>
      </c>
      <c r="E10" t="s">
        <v>84</v>
      </c>
      <c r="G10" t="s">
        <v>4</v>
      </c>
    </row>
    <row r="11" spans="2:7" ht="16.5" x14ac:dyDescent="0.45">
      <c r="B11">
        <v>5</v>
      </c>
      <c r="C11" t="s">
        <v>66</v>
      </c>
      <c r="D11" t="s">
        <v>78</v>
      </c>
      <c r="E11" t="s">
        <v>85</v>
      </c>
      <c r="G11" t="s">
        <v>4</v>
      </c>
    </row>
    <row r="12" spans="2:7" ht="16.5" x14ac:dyDescent="0.45">
      <c r="B12">
        <v>6</v>
      </c>
      <c r="C12" t="s">
        <v>67</v>
      </c>
      <c r="D12" t="s">
        <v>79</v>
      </c>
      <c r="E12" t="s">
        <v>86</v>
      </c>
      <c r="G12" t="s">
        <v>4</v>
      </c>
    </row>
    <row r="13" spans="2:7" ht="16.5" x14ac:dyDescent="0.45">
      <c r="B13">
        <v>7</v>
      </c>
      <c r="C13" t="s">
        <v>68</v>
      </c>
      <c r="D13" t="s">
        <v>80</v>
      </c>
      <c r="E13" t="s">
        <v>87</v>
      </c>
      <c r="G13" t="s">
        <v>4</v>
      </c>
    </row>
    <row r="14" spans="2:7" ht="16.5" x14ac:dyDescent="0.45">
      <c r="B14">
        <v>8</v>
      </c>
      <c r="C14" t="s">
        <v>69</v>
      </c>
      <c r="D14" t="s">
        <v>74</v>
      </c>
      <c r="E14" t="s">
        <v>88</v>
      </c>
      <c r="G14" t="s">
        <v>4</v>
      </c>
    </row>
    <row r="15" spans="2:7" ht="16.5" x14ac:dyDescent="0.45">
      <c r="B15">
        <v>9</v>
      </c>
      <c r="C15" t="s">
        <v>70</v>
      </c>
      <c r="D15" t="s">
        <v>75</v>
      </c>
      <c r="E15" t="s">
        <v>89</v>
      </c>
      <c r="G15" t="s">
        <v>4</v>
      </c>
    </row>
    <row r="16" spans="2:7" ht="16.5" x14ac:dyDescent="0.45">
      <c r="B16">
        <v>10</v>
      </c>
      <c r="C16" t="s">
        <v>71</v>
      </c>
      <c r="D16" t="s">
        <v>76</v>
      </c>
      <c r="E16" t="s">
        <v>90</v>
      </c>
      <c r="G16" t="s">
        <v>4</v>
      </c>
    </row>
    <row r="17" spans="2:7" ht="16.5" x14ac:dyDescent="0.45">
      <c r="B17">
        <v>11</v>
      </c>
      <c r="C17" t="s">
        <v>72</v>
      </c>
      <c r="D17" t="s">
        <v>77</v>
      </c>
      <c r="E17" t="s">
        <v>91</v>
      </c>
      <c r="G17" t="s">
        <v>4</v>
      </c>
    </row>
    <row r="18" spans="2:7" ht="16.5" x14ac:dyDescent="0.45">
      <c r="B18">
        <v>12</v>
      </c>
      <c r="C18" t="s">
        <v>73</v>
      </c>
      <c r="D18" t="s">
        <v>78</v>
      </c>
      <c r="E18" t="s">
        <v>92</v>
      </c>
      <c r="G18" t="s">
        <v>4</v>
      </c>
    </row>
    <row r="19" spans="2:7" x14ac:dyDescent="0.35">
      <c r="G19" t="s">
        <v>4</v>
      </c>
    </row>
    <row r="20" spans="2:7" x14ac:dyDescent="0.35">
      <c r="G20" t="s">
        <v>4</v>
      </c>
    </row>
    <row r="21" spans="2:7" x14ac:dyDescent="0.35">
      <c r="G21" t="s">
        <v>4</v>
      </c>
    </row>
    <row r="22" spans="2:7" x14ac:dyDescent="0.35">
      <c r="G22" t="s">
        <v>4</v>
      </c>
    </row>
    <row r="23" spans="2:7" x14ac:dyDescent="0.35">
      <c r="G23" t="s">
        <v>4</v>
      </c>
    </row>
    <row r="24" spans="2:7" x14ac:dyDescent="0.35">
      <c r="G24" t="s">
        <v>4</v>
      </c>
    </row>
    <row r="25" spans="2:7" x14ac:dyDescent="0.35">
      <c r="G25" t="s">
        <v>4</v>
      </c>
    </row>
    <row r="26" spans="2:7" x14ac:dyDescent="0.35">
      <c r="G26" t="s">
        <v>4</v>
      </c>
    </row>
    <row r="27" spans="2:7" x14ac:dyDescent="0.35">
      <c r="B27" t="s">
        <v>4</v>
      </c>
      <c r="C27" t="s">
        <v>4</v>
      </c>
      <c r="D27" t="s">
        <v>4</v>
      </c>
      <c r="E27" t="s">
        <v>4</v>
      </c>
      <c r="G27" t="s">
        <v>4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U29"/>
  <sheetViews>
    <sheetView topLeftCell="A4" zoomScale="88" zoomScaleNormal="88" workbookViewId="0">
      <selection activeCell="F8" sqref="F8"/>
    </sheetView>
  </sheetViews>
  <sheetFormatPr defaultRowHeight="14.5" x14ac:dyDescent="0.35"/>
  <sheetData>
    <row r="2" spans="2:21" ht="46" x14ac:dyDescent="1">
      <c r="B2" s="67" t="s">
        <v>3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</row>
    <row r="3" spans="2:21" x14ac:dyDescent="0.35">
      <c r="B3">
        <v>1</v>
      </c>
      <c r="U3" t="s">
        <v>4</v>
      </c>
    </row>
    <row r="4" spans="2:21" x14ac:dyDescent="0.35"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</row>
    <row r="5" spans="2:21" x14ac:dyDescent="0.35">
      <c r="B5">
        <v>1</v>
      </c>
      <c r="C5" t="s">
        <v>62</v>
      </c>
      <c r="D5" t="s">
        <v>74</v>
      </c>
      <c r="E5">
        <v>0</v>
      </c>
      <c r="K5" t="s">
        <v>4</v>
      </c>
    </row>
    <row r="6" spans="2:21" x14ac:dyDescent="0.35">
      <c r="B6">
        <v>2</v>
      </c>
      <c r="C6" t="s">
        <v>63</v>
      </c>
      <c r="D6" t="s">
        <v>75</v>
      </c>
      <c r="E6">
        <v>0.1</v>
      </c>
      <c r="K6" t="s">
        <v>4</v>
      </c>
    </row>
    <row r="7" spans="2:21" x14ac:dyDescent="0.35">
      <c r="B7">
        <v>3</v>
      </c>
      <c r="C7" t="s">
        <v>64</v>
      </c>
      <c r="D7" t="s">
        <v>76</v>
      </c>
      <c r="E7">
        <v>0.2</v>
      </c>
      <c r="K7" t="s">
        <v>4</v>
      </c>
    </row>
    <row r="8" spans="2:21" x14ac:dyDescent="0.35">
      <c r="B8">
        <v>4</v>
      </c>
      <c r="C8" t="s">
        <v>65</v>
      </c>
      <c r="D8" t="s">
        <v>77</v>
      </c>
      <c r="E8">
        <v>0.3</v>
      </c>
      <c r="K8" t="s">
        <v>4</v>
      </c>
    </row>
    <row r="9" spans="2:21" x14ac:dyDescent="0.35">
      <c r="B9">
        <v>5</v>
      </c>
      <c r="C9" t="s">
        <v>66</v>
      </c>
      <c r="D9" t="s">
        <v>78</v>
      </c>
      <c r="E9">
        <v>0.4</v>
      </c>
      <c r="K9" t="s">
        <v>4</v>
      </c>
    </row>
    <row r="10" spans="2:21" x14ac:dyDescent="0.35">
      <c r="B10">
        <v>6</v>
      </c>
      <c r="C10" t="s">
        <v>67</v>
      </c>
      <c r="D10" t="s">
        <v>79</v>
      </c>
      <c r="E10">
        <v>0.5</v>
      </c>
      <c r="K10" t="s">
        <v>4</v>
      </c>
    </row>
    <row r="11" spans="2:21" x14ac:dyDescent="0.35">
      <c r="B11">
        <v>7</v>
      </c>
      <c r="C11" t="s">
        <v>68</v>
      </c>
      <c r="D11" t="s">
        <v>80</v>
      </c>
      <c r="E11">
        <v>0.6</v>
      </c>
      <c r="K11" t="s">
        <v>4</v>
      </c>
    </row>
    <row r="12" spans="2:21" x14ac:dyDescent="0.35">
      <c r="B12">
        <v>8</v>
      </c>
      <c r="C12" t="s">
        <v>69</v>
      </c>
      <c r="D12" t="s">
        <v>74</v>
      </c>
      <c r="E12">
        <v>0.7</v>
      </c>
      <c r="K12" t="s">
        <v>4</v>
      </c>
    </row>
    <row r="13" spans="2:21" x14ac:dyDescent="0.35">
      <c r="B13">
        <v>9</v>
      </c>
      <c r="C13" t="s">
        <v>70</v>
      </c>
      <c r="D13" t="s">
        <v>75</v>
      </c>
      <c r="E13">
        <v>0.8</v>
      </c>
      <c r="K13" t="s">
        <v>4</v>
      </c>
    </row>
    <row r="14" spans="2:21" x14ac:dyDescent="0.35">
      <c r="B14">
        <v>10</v>
      </c>
      <c r="C14" t="s">
        <v>71</v>
      </c>
      <c r="D14" t="s">
        <v>76</v>
      </c>
      <c r="E14">
        <v>0.9</v>
      </c>
      <c r="K14" t="s">
        <v>4</v>
      </c>
    </row>
    <row r="15" spans="2:21" x14ac:dyDescent="0.35">
      <c r="B15">
        <v>11</v>
      </c>
      <c r="C15" t="s">
        <v>72</v>
      </c>
      <c r="D15" t="s">
        <v>77</v>
      </c>
      <c r="E15">
        <v>1</v>
      </c>
      <c r="K15" t="s">
        <v>4</v>
      </c>
    </row>
    <row r="16" spans="2:21" x14ac:dyDescent="0.35">
      <c r="B16">
        <v>12</v>
      </c>
      <c r="C16" t="s">
        <v>73</v>
      </c>
      <c r="D16" t="s">
        <v>78</v>
      </c>
      <c r="E16">
        <v>1.1000000000000001</v>
      </c>
      <c r="K16" t="s">
        <v>4</v>
      </c>
    </row>
    <row r="17" spans="2:11" x14ac:dyDescent="0.35">
      <c r="B17">
        <v>13</v>
      </c>
      <c r="C17" t="s">
        <v>62</v>
      </c>
      <c r="E17">
        <v>1.2</v>
      </c>
      <c r="K17" t="s">
        <v>4</v>
      </c>
    </row>
    <row r="18" spans="2:11" x14ac:dyDescent="0.35">
      <c r="B18">
        <v>14</v>
      </c>
      <c r="C18" t="s">
        <v>63</v>
      </c>
      <c r="E18">
        <v>1.3</v>
      </c>
      <c r="K18" t="s">
        <v>4</v>
      </c>
    </row>
    <row r="19" spans="2:11" x14ac:dyDescent="0.35">
      <c r="B19">
        <v>15</v>
      </c>
      <c r="C19" t="s">
        <v>64</v>
      </c>
      <c r="E19">
        <v>1.4</v>
      </c>
      <c r="K19" t="s">
        <v>4</v>
      </c>
    </row>
    <row r="20" spans="2:11" x14ac:dyDescent="0.35">
      <c r="B20">
        <v>16</v>
      </c>
      <c r="C20" t="s">
        <v>65</v>
      </c>
      <c r="E20">
        <v>1.5</v>
      </c>
      <c r="K20" t="s">
        <v>4</v>
      </c>
    </row>
    <row r="21" spans="2:11" x14ac:dyDescent="0.35">
      <c r="B21">
        <v>17</v>
      </c>
      <c r="C21" t="s">
        <v>66</v>
      </c>
      <c r="E21">
        <v>1.6</v>
      </c>
      <c r="K21" t="s">
        <v>4</v>
      </c>
    </row>
    <row r="22" spans="2:11" x14ac:dyDescent="0.35">
      <c r="B22">
        <v>18</v>
      </c>
      <c r="C22" t="s">
        <v>67</v>
      </c>
      <c r="E22">
        <v>1.7</v>
      </c>
      <c r="K22" t="s">
        <v>4</v>
      </c>
    </row>
    <row r="23" spans="2:11" x14ac:dyDescent="0.35">
      <c r="B23">
        <v>19</v>
      </c>
      <c r="C23" t="s">
        <v>68</v>
      </c>
      <c r="E23">
        <v>1.8</v>
      </c>
      <c r="K23" t="s">
        <v>4</v>
      </c>
    </row>
    <row r="24" spans="2:11" x14ac:dyDescent="0.35">
      <c r="B24">
        <v>20</v>
      </c>
      <c r="C24" t="s">
        <v>69</v>
      </c>
      <c r="E24">
        <v>1.9</v>
      </c>
      <c r="K24" t="s">
        <v>4</v>
      </c>
    </row>
    <row r="25" spans="2:11" x14ac:dyDescent="0.35">
      <c r="B25">
        <v>21</v>
      </c>
      <c r="C25" t="s">
        <v>70</v>
      </c>
      <c r="E25">
        <v>2</v>
      </c>
      <c r="K25" t="s">
        <v>4</v>
      </c>
    </row>
    <row r="26" spans="2:11" x14ac:dyDescent="0.35">
      <c r="B26">
        <v>22</v>
      </c>
      <c r="C26" t="s">
        <v>71</v>
      </c>
      <c r="E26">
        <v>2.1</v>
      </c>
      <c r="K26" t="s">
        <v>4</v>
      </c>
    </row>
    <row r="27" spans="2:11" x14ac:dyDescent="0.35">
      <c r="B27">
        <v>23</v>
      </c>
      <c r="C27" t="s">
        <v>72</v>
      </c>
      <c r="E27">
        <v>2.2000000000000002</v>
      </c>
      <c r="K27" t="s">
        <v>4</v>
      </c>
    </row>
    <row r="28" spans="2:11" x14ac:dyDescent="0.35">
      <c r="B28">
        <v>24</v>
      </c>
      <c r="C28" t="s">
        <v>73</v>
      </c>
      <c r="E28">
        <v>2.2999999999999998</v>
      </c>
      <c r="K28" t="s">
        <v>4</v>
      </c>
    </row>
    <row r="29" spans="2:11" x14ac:dyDescent="0.35">
      <c r="B29" t="s">
        <v>4</v>
      </c>
      <c r="C29" t="s">
        <v>4</v>
      </c>
      <c r="D29" t="s">
        <v>4</v>
      </c>
      <c r="E29" t="s">
        <v>4</v>
      </c>
      <c r="F29" t="s">
        <v>4</v>
      </c>
      <c r="G29" t="s">
        <v>4</v>
      </c>
      <c r="H29" t="s">
        <v>4</v>
      </c>
      <c r="I29" t="s">
        <v>4</v>
      </c>
      <c r="J29" t="s">
        <v>4</v>
      </c>
      <c r="K29" t="s">
        <v>4</v>
      </c>
    </row>
  </sheetData>
  <mergeCells count="1">
    <mergeCell ref="B2:S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B3:U37"/>
  <sheetViews>
    <sheetView zoomScale="80" zoomScaleNormal="80" workbookViewId="0">
      <selection activeCell="K11" sqref="K11"/>
    </sheetView>
  </sheetViews>
  <sheetFormatPr defaultRowHeight="18.5" x14ac:dyDescent="0.45"/>
  <cols>
    <col min="1" max="2" width="8.7265625" style="3"/>
    <col min="3" max="8" width="8.7265625" style="3" customWidth="1"/>
    <col min="9" max="9" width="8.7265625" style="3"/>
    <col min="10" max="13" width="8.7265625" style="3" customWidth="1"/>
    <col min="14" max="16384" width="8.7265625" style="3"/>
  </cols>
  <sheetData>
    <row r="3" spans="2:13" x14ac:dyDescent="0.45">
      <c r="K3" s="18" t="s">
        <v>6</v>
      </c>
      <c r="L3" s="19">
        <v>1</v>
      </c>
      <c r="M3" s="25">
        <v>2</v>
      </c>
    </row>
    <row r="4" spans="2:13" x14ac:dyDescent="0.45">
      <c r="K4" s="18" t="s">
        <v>7</v>
      </c>
      <c r="L4" s="19">
        <v>2</v>
      </c>
      <c r="M4" s="25">
        <v>1</v>
      </c>
    </row>
    <row r="5" spans="2:13" x14ac:dyDescent="0.45">
      <c r="K5" s="18" t="s">
        <v>8</v>
      </c>
      <c r="L5" s="19">
        <v>2</v>
      </c>
      <c r="M5" s="25">
        <v>0</v>
      </c>
    </row>
    <row r="8" spans="2:13" x14ac:dyDescent="0.45">
      <c r="H8"/>
    </row>
    <row r="10" spans="2:13" ht="20.5" x14ac:dyDescent="0.55000000000000004">
      <c r="I10" s="2" t="s">
        <v>5</v>
      </c>
      <c r="J10" s="2" t="s">
        <v>10</v>
      </c>
      <c r="K10" s="2" t="s">
        <v>18</v>
      </c>
      <c r="L10" s="2" t="s">
        <v>93</v>
      </c>
    </row>
    <row r="11" spans="2:13" x14ac:dyDescent="0.45">
      <c r="B11" s="3">
        <f>I11</f>
        <v>1</v>
      </c>
      <c r="C11" s="3">
        <v>6</v>
      </c>
      <c r="E11" s="3">
        <f>$B11</f>
        <v>1</v>
      </c>
      <c r="I11" s="2">
        <v>1</v>
      </c>
      <c r="J11" s="2">
        <f>2*I11+1</f>
        <v>3</v>
      </c>
      <c r="K11" s="2">
        <f>L$3*$I11^2+L$4*$I11+L$5</f>
        <v>5</v>
      </c>
      <c r="L11" s="2">
        <f>M$3*$I11^2+M$4*$I11+M$5</f>
        <v>3</v>
      </c>
    </row>
    <row r="12" spans="2:13" x14ac:dyDescent="0.45">
      <c r="B12" s="3">
        <f>I12</f>
        <v>2</v>
      </c>
      <c r="C12" s="3">
        <v>7</v>
      </c>
      <c r="I12" s="2">
        <v>2</v>
      </c>
      <c r="J12" s="2">
        <f>2*I12+1</f>
        <v>5</v>
      </c>
      <c r="K12" s="2">
        <f t="shared" ref="K12:L20" si="0">L$3*$I12^2+L$4*$I12+L$5</f>
        <v>10</v>
      </c>
      <c r="L12" s="2">
        <f t="shared" si="0"/>
        <v>10</v>
      </c>
    </row>
    <row r="13" spans="2:13" x14ac:dyDescent="0.45">
      <c r="B13" s="3">
        <f>I13</f>
        <v>3</v>
      </c>
      <c r="C13" s="3">
        <v>8</v>
      </c>
      <c r="I13" s="2">
        <v>3</v>
      </c>
      <c r="J13" s="2">
        <f t="shared" ref="J13:J20" si="1">2*I13+1</f>
        <v>7</v>
      </c>
      <c r="K13" s="2">
        <f t="shared" si="0"/>
        <v>17</v>
      </c>
      <c r="L13" s="2">
        <f t="shared" si="0"/>
        <v>21</v>
      </c>
    </row>
    <row r="14" spans="2:13" x14ac:dyDescent="0.45">
      <c r="B14" s="3">
        <f>I14</f>
        <v>4</v>
      </c>
      <c r="C14" s="3">
        <v>9</v>
      </c>
      <c r="I14" s="2">
        <v>4</v>
      </c>
      <c r="J14" s="2">
        <f t="shared" si="1"/>
        <v>9</v>
      </c>
      <c r="K14" s="2">
        <f t="shared" si="0"/>
        <v>26</v>
      </c>
      <c r="L14" s="2">
        <f t="shared" si="0"/>
        <v>36</v>
      </c>
    </row>
    <row r="15" spans="2:13" x14ac:dyDescent="0.45">
      <c r="B15" s="3">
        <f>I15</f>
        <v>5</v>
      </c>
      <c r="C15" s="3">
        <v>10</v>
      </c>
      <c r="I15" s="2">
        <v>5</v>
      </c>
      <c r="J15" s="2">
        <f t="shared" si="1"/>
        <v>11</v>
      </c>
      <c r="K15" s="2">
        <f t="shared" si="0"/>
        <v>37</v>
      </c>
      <c r="L15" s="2">
        <f t="shared" si="0"/>
        <v>55</v>
      </c>
    </row>
    <row r="16" spans="2:13" x14ac:dyDescent="0.45">
      <c r="E16" s="2"/>
      <c r="F16" s="2"/>
      <c r="G16" s="2"/>
      <c r="I16" s="2">
        <v>6</v>
      </c>
      <c r="J16" s="2">
        <f t="shared" si="1"/>
        <v>13</v>
      </c>
      <c r="K16" s="2">
        <f t="shared" si="0"/>
        <v>50</v>
      </c>
      <c r="L16" s="2">
        <f t="shared" si="0"/>
        <v>78</v>
      </c>
    </row>
    <row r="17" spans="5:21" x14ac:dyDescent="0.45">
      <c r="E17" s="2"/>
      <c r="F17" s="2"/>
      <c r="G17" s="2"/>
      <c r="I17" s="2">
        <v>7</v>
      </c>
      <c r="J17" s="2">
        <f t="shared" si="1"/>
        <v>15</v>
      </c>
      <c r="K17" s="2">
        <f t="shared" si="0"/>
        <v>65</v>
      </c>
      <c r="L17" s="2">
        <f t="shared" si="0"/>
        <v>105</v>
      </c>
    </row>
    <row r="18" spans="5:21" x14ac:dyDescent="0.45">
      <c r="E18" s="2"/>
      <c r="F18" s="2"/>
      <c r="G18" s="2"/>
      <c r="I18" s="2">
        <v>8</v>
      </c>
      <c r="J18" s="2">
        <f t="shared" si="1"/>
        <v>17</v>
      </c>
      <c r="K18" s="2">
        <f t="shared" si="0"/>
        <v>82</v>
      </c>
      <c r="L18" s="2">
        <f t="shared" si="0"/>
        <v>136</v>
      </c>
      <c r="M18" s="9"/>
      <c r="N18" s="9"/>
      <c r="O18" s="9"/>
      <c r="P18" s="9"/>
      <c r="Q18" s="9"/>
      <c r="R18" s="9"/>
      <c r="S18" s="9"/>
      <c r="T18" s="9"/>
      <c r="U18" s="9"/>
    </row>
    <row r="19" spans="5:21" x14ac:dyDescent="0.45">
      <c r="E19" s="2"/>
      <c r="F19" s="2"/>
      <c r="G19" s="2"/>
      <c r="I19" s="2">
        <v>9</v>
      </c>
      <c r="J19" s="2">
        <f t="shared" si="1"/>
        <v>19</v>
      </c>
      <c r="K19" s="2">
        <f t="shared" si="0"/>
        <v>101</v>
      </c>
      <c r="L19" s="2">
        <f t="shared" si="0"/>
        <v>171</v>
      </c>
      <c r="M19" s="9"/>
      <c r="N19" s="9"/>
      <c r="O19" s="9"/>
      <c r="P19" s="9"/>
      <c r="Q19" s="9"/>
      <c r="R19" s="9"/>
      <c r="S19" s="9"/>
      <c r="T19" s="9"/>
      <c r="U19" s="9"/>
    </row>
    <row r="20" spans="5:21" x14ac:dyDescent="0.45">
      <c r="I20" s="2">
        <v>10</v>
      </c>
      <c r="J20" s="2">
        <f t="shared" si="1"/>
        <v>21</v>
      </c>
      <c r="K20" s="2">
        <f t="shared" si="0"/>
        <v>122</v>
      </c>
      <c r="L20" s="2">
        <f t="shared" si="0"/>
        <v>210</v>
      </c>
      <c r="M20" s="11"/>
      <c r="N20" s="11"/>
      <c r="O20" s="9"/>
      <c r="P20" s="68"/>
      <c r="Q20" s="68"/>
      <c r="R20" s="68"/>
      <c r="S20" s="68"/>
      <c r="T20" s="68"/>
      <c r="U20" s="9"/>
    </row>
    <row r="21" spans="5:21" x14ac:dyDescent="0.45">
      <c r="I21" s="9"/>
      <c r="L21" s="9"/>
      <c r="M21" s="9"/>
      <c r="N21" s="9"/>
      <c r="O21" s="9"/>
      <c r="P21" s="9"/>
      <c r="Q21" s="9"/>
      <c r="R21" s="9"/>
      <c r="S21" s="9"/>
      <c r="T21" s="9"/>
      <c r="U21" s="9"/>
    </row>
    <row r="22" spans="5:21" x14ac:dyDescent="0.45">
      <c r="I22" s="9"/>
      <c r="L22" s="9"/>
      <c r="M22" s="9"/>
      <c r="N22" s="9"/>
      <c r="O22" s="9"/>
      <c r="P22" s="9"/>
      <c r="Q22" s="9"/>
      <c r="R22" s="9"/>
      <c r="S22" s="9"/>
      <c r="T22" s="9"/>
      <c r="U22" s="9"/>
    </row>
    <row r="23" spans="5:21" x14ac:dyDescent="0.45">
      <c r="I23" s="9"/>
      <c r="L23" s="9"/>
      <c r="M23" s="9"/>
      <c r="N23" s="9"/>
      <c r="O23" s="9"/>
      <c r="P23" s="9"/>
      <c r="Q23" s="9"/>
      <c r="R23" s="9"/>
      <c r="S23" s="9"/>
      <c r="T23" s="9"/>
      <c r="U23" s="9"/>
    </row>
    <row r="24" spans="5:21" x14ac:dyDescent="0.45">
      <c r="I24" s="9"/>
      <c r="L24" s="9"/>
      <c r="M24" s="9"/>
      <c r="N24" s="9"/>
      <c r="O24" s="9"/>
      <c r="P24" s="9"/>
      <c r="Q24" s="9"/>
      <c r="R24" s="9"/>
      <c r="S24" s="9"/>
      <c r="T24" s="9"/>
      <c r="U24" s="9"/>
    </row>
    <row r="25" spans="5:21" x14ac:dyDescent="0.45">
      <c r="I25" s="9"/>
      <c r="L25" s="9"/>
      <c r="M25" s="9"/>
      <c r="N25" s="9"/>
      <c r="O25" s="9"/>
      <c r="P25" s="9"/>
      <c r="Q25" s="9"/>
      <c r="R25" s="9"/>
      <c r="S25" s="9"/>
      <c r="T25" s="9"/>
      <c r="U25" s="9"/>
    </row>
    <row r="26" spans="5:21" x14ac:dyDescent="0.45">
      <c r="I26" s="9"/>
      <c r="L26" s="9"/>
      <c r="M26" s="9"/>
      <c r="N26" s="9"/>
      <c r="O26" s="9"/>
      <c r="P26" s="9"/>
      <c r="Q26" s="9"/>
      <c r="R26" s="9"/>
      <c r="S26" s="9"/>
      <c r="T26" s="9"/>
      <c r="U26" s="9"/>
    </row>
    <row r="27" spans="5:21" x14ac:dyDescent="0.45">
      <c r="I27" s="9"/>
      <c r="L27" s="9"/>
      <c r="M27" s="9"/>
      <c r="N27" s="9"/>
      <c r="O27" s="9"/>
      <c r="P27" s="9"/>
      <c r="Q27" s="9"/>
      <c r="R27" s="9"/>
      <c r="S27" s="9"/>
      <c r="T27" s="9"/>
      <c r="U27" s="9"/>
    </row>
    <row r="28" spans="5:21" x14ac:dyDescent="0.45">
      <c r="I28" s="9"/>
      <c r="L28" s="11"/>
      <c r="M28" s="11"/>
      <c r="N28" s="11"/>
      <c r="O28" s="9"/>
      <c r="P28" s="68"/>
      <c r="Q28" s="68"/>
      <c r="R28" s="68"/>
      <c r="S28" s="68"/>
      <c r="T28" s="68"/>
      <c r="U28" s="9"/>
    </row>
    <row r="29" spans="5:21" x14ac:dyDescent="0.45">
      <c r="I29" s="9"/>
      <c r="L29" s="9"/>
      <c r="M29" s="9"/>
      <c r="N29" s="9"/>
      <c r="O29" s="9"/>
      <c r="P29" s="9"/>
      <c r="Q29" s="9"/>
      <c r="R29" s="9"/>
      <c r="S29" s="9"/>
      <c r="T29" s="9"/>
      <c r="U29" s="9"/>
    </row>
    <row r="30" spans="5:21" x14ac:dyDescent="0.45"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</row>
    <row r="31" spans="5:21" x14ac:dyDescent="0.45"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</row>
    <row r="32" spans="5:21" x14ac:dyDescent="0.45"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</row>
    <row r="33" spans="9:21" x14ac:dyDescent="0.45"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</row>
    <row r="34" spans="9:21" x14ac:dyDescent="0.45">
      <c r="I34" s="9"/>
      <c r="J34" s="11"/>
      <c r="K34" s="11"/>
      <c r="L34" s="11"/>
      <c r="M34" s="11"/>
      <c r="N34" s="11"/>
      <c r="O34" s="9"/>
      <c r="P34" s="68"/>
      <c r="Q34" s="68"/>
      <c r="R34" s="68"/>
      <c r="S34" s="68"/>
      <c r="T34" s="68"/>
      <c r="U34" s="9"/>
    </row>
    <row r="35" spans="9:21" x14ac:dyDescent="0.45">
      <c r="I35" s="9"/>
      <c r="J35" s="9"/>
      <c r="K35" s="10"/>
      <c r="L35" s="10"/>
      <c r="M35" s="10"/>
      <c r="N35" s="9"/>
      <c r="O35" s="9"/>
      <c r="P35" s="9"/>
      <c r="Q35" s="10"/>
      <c r="R35" s="10"/>
      <c r="S35" s="10"/>
      <c r="T35" s="9"/>
      <c r="U35" s="9"/>
    </row>
    <row r="36" spans="9:21" x14ac:dyDescent="0.45">
      <c r="I36" s="9"/>
      <c r="J36" s="9"/>
      <c r="K36" s="10"/>
      <c r="L36" s="10"/>
      <c r="M36" s="10"/>
      <c r="N36" s="9"/>
      <c r="O36" s="9"/>
      <c r="P36" s="9"/>
      <c r="Q36" s="10"/>
      <c r="R36" s="10"/>
      <c r="S36" s="10"/>
      <c r="T36" s="9"/>
      <c r="U36" s="9"/>
    </row>
    <row r="37" spans="9:21" x14ac:dyDescent="0.45">
      <c r="I37" s="9"/>
      <c r="J37" s="9"/>
      <c r="K37" s="10"/>
      <c r="L37" s="10"/>
      <c r="M37" s="10"/>
      <c r="N37" s="9"/>
      <c r="O37" s="9"/>
      <c r="P37" s="9"/>
      <c r="Q37" s="10"/>
      <c r="R37" s="10"/>
      <c r="S37" s="10"/>
      <c r="T37" s="9"/>
      <c r="U37" s="9"/>
    </row>
  </sheetData>
  <mergeCells count="3">
    <mergeCell ref="P20:T20"/>
    <mergeCell ref="P28:T28"/>
    <mergeCell ref="P34:T34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DSMT4" shapeId="5121" r:id="rId4">
          <objectPr defaultSize="0" autoPict="0" r:id="rId5">
            <anchor moveWithCells="1" sizeWithCells="1">
              <from>
                <xdr:col>7</xdr:col>
                <xdr:colOff>266700</xdr:colOff>
                <xdr:row>6</xdr:row>
                <xdr:rowOff>177800</xdr:rowOff>
              </from>
              <to>
                <xdr:col>9</xdr:col>
                <xdr:colOff>266700</xdr:colOff>
                <xdr:row>8</xdr:row>
                <xdr:rowOff>196850</xdr:rowOff>
              </to>
            </anchor>
          </objectPr>
        </oleObject>
      </mc:Choice>
      <mc:Fallback>
        <oleObject progId="Equation.DSMT4" shapeId="5121" r:id="rId4"/>
      </mc:Fallback>
    </mc:AlternateContent>
    <mc:AlternateContent xmlns:mc="http://schemas.openxmlformats.org/markup-compatibility/2006">
      <mc:Choice Requires="x14">
        <oleObject progId="Equation.DSMT4" shapeId="5122" r:id="rId6">
          <objectPr defaultSize="0" autoPict="0" r:id="rId7">
            <anchor moveWithCells="1" sizeWithCells="1">
              <from>
                <xdr:col>12</xdr:col>
                <xdr:colOff>425450</xdr:colOff>
                <xdr:row>6</xdr:row>
                <xdr:rowOff>19050</xdr:rowOff>
              </from>
              <to>
                <xdr:col>16</xdr:col>
                <xdr:colOff>260350</xdr:colOff>
                <xdr:row>8</xdr:row>
                <xdr:rowOff>114300</xdr:rowOff>
              </to>
            </anchor>
          </objectPr>
        </oleObject>
      </mc:Choice>
      <mc:Fallback>
        <oleObject progId="Equation.DSMT4" shapeId="5122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C2:S29"/>
  <sheetViews>
    <sheetView topLeftCell="A16" zoomScale="86" zoomScaleNormal="86" workbookViewId="0">
      <selection activeCell="K14" sqref="K14"/>
    </sheetView>
  </sheetViews>
  <sheetFormatPr defaultRowHeight="18.5" x14ac:dyDescent="0.45"/>
  <cols>
    <col min="1" max="2" width="8.7265625" style="3"/>
    <col min="3" max="3" width="13.08984375" style="3" customWidth="1"/>
    <col min="4" max="4" width="12.08984375" style="3" customWidth="1"/>
    <col min="5" max="7" width="15.7265625" style="3" customWidth="1"/>
    <col min="8" max="8" width="8.7265625" style="3"/>
    <col min="9" max="9" width="10.1796875" style="3" bestFit="1" customWidth="1"/>
    <col min="10" max="13" width="8.6328125" style="3" customWidth="1"/>
    <col min="14" max="14" width="8.7265625" style="3"/>
    <col min="15" max="15" width="10.7265625" style="3" bestFit="1" customWidth="1"/>
    <col min="16" max="16384" width="8.7265625" style="3"/>
  </cols>
  <sheetData>
    <row r="2" spans="3:19" x14ac:dyDescent="0.45">
      <c r="C2" s="4"/>
    </row>
    <row r="3" spans="3:19" x14ac:dyDescent="0.45">
      <c r="C3" s="4"/>
    </row>
    <row r="4" spans="3:19" x14ac:dyDescent="0.45">
      <c r="C4" s="4"/>
    </row>
    <row r="5" spans="3:19" x14ac:dyDescent="0.45">
      <c r="E5"/>
      <c r="F5"/>
      <c r="G5"/>
    </row>
    <row r="6" spans="3:19" x14ac:dyDescent="0.45">
      <c r="C6" s="2" t="s">
        <v>5</v>
      </c>
      <c r="D6" s="2" t="s">
        <v>94</v>
      </c>
      <c r="E6" s="2" t="s">
        <v>19</v>
      </c>
      <c r="F6" s="2" t="s">
        <v>9</v>
      </c>
    </row>
    <row r="7" spans="3:19" x14ac:dyDescent="0.45">
      <c r="C7" s="2">
        <v>1</v>
      </c>
      <c r="D7" s="2">
        <f>2*C7+1</f>
        <v>3</v>
      </c>
      <c r="E7" s="3">
        <f t="array" ref="E7:E16">2*C7:C16+1</f>
        <v>3</v>
      </c>
      <c r="F7" s="3">
        <f>2*C7:C16+1</f>
        <v>3</v>
      </c>
    </row>
    <row r="8" spans="3:19" x14ac:dyDescent="0.45">
      <c r="C8" s="2">
        <v>2</v>
      </c>
      <c r="D8" s="2">
        <f t="shared" ref="D8:D16" si="0">2*C8+1</f>
        <v>5</v>
      </c>
      <c r="E8" s="3">
        <v>5</v>
      </c>
    </row>
    <row r="9" spans="3:19" x14ac:dyDescent="0.45">
      <c r="C9" s="2">
        <v>3</v>
      </c>
      <c r="D9" s="2">
        <f t="shared" si="0"/>
        <v>7</v>
      </c>
      <c r="E9" s="3">
        <v>7</v>
      </c>
    </row>
    <row r="10" spans="3:19" x14ac:dyDescent="0.45">
      <c r="C10" s="2">
        <v>4</v>
      </c>
      <c r="D10" s="2">
        <f t="shared" si="0"/>
        <v>9</v>
      </c>
      <c r="E10" s="3">
        <v>9</v>
      </c>
    </row>
    <row r="11" spans="3:19" ht="20.5" x14ac:dyDescent="0.55000000000000004">
      <c r="C11" s="2">
        <v>5</v>
      </c>
      <c r="D11" s="2">
        <f t="shared" si="0"/>
        <v>11</v>
      </c>
      <c r="E11" s="3">
        <v>11</v>
      </c>
      <c r="I11" s="69" t="s">
        <v>11</v>
      </c>
      <c r="J11" s="69"/>
      <c r="K11" s="69"/>
      <c r="L11" s="69"/>
      <c r="M11" s="69"/>
      <c r="O11" s="69" t="s">
        <v>15</v>
      </c>
      <c r="P11" s="69"/>
      <c r="Q11" s="69"/>
      <c r="R11" s="69"/>
      <c r="S11" s="69"/>
    </row>
    <row r="12" spans="3:19" x14ac:dyDescent="0.45">
      <c r="C12" s="2">
        <v>6</v>
      </c>
      <c r="D12" s="2">
        <f t="shared" si="0"/>
        <v>13</v>
      </c>
      <c r="E12" s="3">
        <v>13</v>
      </c>
      <c r="F12" s="21"/>
      <c r="G12" s="21"/>
      <c r="I12" s="5"/>
      <c r="J12" s="33">
        <v>1</v>
      </c>
      <c r="K12" s="33">
        <v>2</v>
      </c>
      <c r="L12" s="33">
        <v>3</v>
      </c>
      <c r="M12" s="5"/>
      <c r="O12" s="5"/>
      <c r="P12" s="6">
        <f t="array" ref="P12:R14">TRANSPOSE(J12:L14)</f>
        <v>1</v>
      </c>
      <c r="Q12" s="6">
        <v>6</v>
      </c>
      <c r="R12" s="6">
        <v>7</v>
      </c>
      <c r="S12" s="5"/>
    </row>
    <row r="13" spans="3:19" x14ac:dyDescent="0.45">
      <c r="C13" s="2">
        <v>7</v>
      </c>
      <c r="D13" s="2">
        <f t="shared" si="0"/>
        <v>15</v>
      </c>
      <c r="E13" s="3">
        <v>15</v>
      </c>
      <c r="F13" s="21"/>
      <c r="G13" s="21">
        <f>COLUMN()</f>
        <v>7</v>
      </c>
      <c r="I13" s="5"/>
      <c r="J13" s="33">
        <v>6</v>
      </c>
      <c r="K13" s="33">
        <v>0</v>
      </c>
      <c r="L13" s="33">
        <v>4</v>
      </c>
      <c r="M13" s="5"/>
      <c r="O13" s="5"/>
      <c r="P13" s="6">
        <v>2</v>
      </c>
      <c r="Q13" s="6">
        <v>0</v>
      </c>
      <c r="R13" s="6">
        <v>8</v>
      </c>
      <c r="S13" s="5"/>
    </row>
    <row r="14" spans="3:19" x14ac:dyDescent="0.45">
      <c r="C14" s="2">
        <v>8</v>
      </c>
      <c r="D14" s="2">
        <f t="shared" si="0"/>
        <v>17</v>
      </c>
      <c r="E14" s="3">
        <v>17</v>
      </c>
      <c r="F14" s="21"/>
      <c r="G14" s="21"/>
      <c r="I14" s="5"/>
      <c r="J14" s="33">
        <v>7</v>
      </c>
      <c r="K14" s="33">
        <v>8</v>
      </c>
      <c r="L14" s="33">
        <v>9</v>
      </c>
      <c r="M14" s="5"/>
      <c r="O14" s="5"/>
      <c r="P14" s="6">
        <v>3</v>
      </c>
      <c r="Q14" s="6">
        <v>4</v>
      </c>
      <c r="R14" s="6">
        <v>9</v>
      </c>
      <c r="S14" s="5"/>
    </row>
    <row r="15" spans="3:19" x14ac:dyDescent="0.45">
      <c r="C15" s="2">
        <v>9</v>
      </c>
      <c r="D15" s="2">
        <f t="shared" si="0"/>
        <v>19</v>
      </c>
      <c r="E15" s="3">
        <v>19</v>
      </c>
      <c r="I15" s="5"/>
      <c r="J15" s="5"/>
      <c r="K15" s="5"/>
      <c r="L15" s="5"/>
      <c r="M15" s="5"/>
      <c r="O15" s="5"/>
      <c r="P15" s="5"/>
      <c r="Q15" s="5"/>
      <c r="R15" s="5"/>
      <c r="S15" s="5"/>
    </row>
    <row r="16" spans="3:19" x14ac:dyDescent="0.45">
      <c r="C16" s="2">
        <v>10</v>
      </c>
      <c r="D16" s="2">
        <f t="shared" si="0"/>
        <v>21</v>
      </c>
      <c r="E16" s="3">
        <v>21</v>
      </c>
    </row>
    <row r="17" spans="5:19" x14ac:dyDescent="0.45">
      <c r="I17" s="12" t="s">
        <v>12</v>
      </c>
      <c r="J17" s="23">
        <f t="array" ref="J17">MDETERM(J12:L14)</f>
        <v>60</v>
      </c>
    </row>
    <row r="19" spans="5:19" ht="22" x14ac:dyDescent="0.55000000000000004">
      <c r="E19" s="2" t="s">
        <v>99</v>
      </c>
      <c r="I19" s="69" t="s">
        <v>13</v>
      </c>
      <c r="J19" s="69"/>
      <c r="K19" s="69"/>
      <c r="L19" s="69"/>
      <c r="M19" s="69"/>
      <c r="O19" s="69" t="s">
        <v>16</v>
      </c>
      <c r="P19" s="69"/>
      <c r="Q19" s="69"/>
      <c r="R19" s="69"/>
      <c r="S19" s="69"/>
    </row>
    <row r="20" spans="5:19" x14ac:dyDescent="0.45">
      <c r="E20" s="2" t="s">
        <v>95</v>
      </c>
      <c r="I20" s="5"/>
      <c r="J20" s="6">
        <f t="array" ref="J20:L22">MINVERSE(J12:L14)</f>
        <v>-0.53333333333333344</v>
      </c>
      <c r="K20" s="6">
        <v>9.9999999999999992E-2</v>
      </c>
      <c r="L20" s="6">
        <v>0.13333333333333333</v>
      </c>
      <c r="M20" s="5"/>
      <c r="O20" s="5"/>
      <c r="P20" s="6">
        <f t="array" ref="P20:R22">MINVERSE(P12:R14)</f>
        <v>-0.53333333333333333</v>
      </c>
      <c r="Q20" s="6">
        <v>-0.4333333333333334</v>
      </c>
      <c r="R20" s="6">
        <v>0.79999999999999993</v>
      </c>
      <c r="S20" s="5"/>
    </row>
    <row r="21" spans="5:19" x14ac:dyDescent="0.45">
      <c r="E21" s="2" t="s">
        <v>96</v>
      </c>
      <c r="I21" s="5"/>
      <c r="J21" s="6">
        <v>-0.43333333333333329</v>
      </c>
      <c r="K21" s="6">
        <v>-0.2</v>
      </c>
      <c r="L21" s="6">
        <v>0.23333333333333334</v>
      </c>
      <c r="M21" s="5"/>
      <c r="O21" s="5"/>
      <c r="P21" s="6">
        <v>9.9999999999999992E-2</v>
      </c>
      <c r="Q21" s="6">
        <v>-0.19999999999999998</v>
      </c>
      <c r="R21" s="6">
        <v>9.9999999999999978E-2</v>
      </c>
      <c r="S21" s="5"/>
    </row>
    <row r="22" spans="5:19" x14ac:dyDescent="0.45">
      <c r="E22" s="2" t="s">
        <v>97</v>
      </c>
      <c r="I22" s="5"/>
      <c r="J22" s="6">
        <v>0.8</v>
      </c>
      <c r="K22" s="6">
        <v>0.10000000000000002</v>
      </c>
      <c r="L22" s="6">
        <v>-0.2</v>
      </c>
      <c r="M22" s="5"/>
      <c r="O22" s="5"/>
      <c r="P22" s="6">
        <v>0.13333333333333333</v>
      </c>
      <c r="Q22" s="6">
        <v>0.23333333333333334</v>
      </c>
      <c r="R22" s="6">
        <v>-0.19999999999999998</v>
      </c>
      <c r="S22" s="5"/>
    </row>
    <row r="23" spans="5:19" x14ac:dyDescent="0.45">
      <c r="E23" s="2" t="s">
        <v>98</v>
      </c>
      <c r="I23" s="5"/>
      <c r="J23" s="5"/>
      <c r="K23" s="5"/>
      <c r="L23" s="5"/>
      <c r="M23" s="5"/>
      <c r="O23" s="5"/>
      <c r="P23" s="5"/>
      <c r="Q23" s="5"/>
      <c r="R23" s="5"/>
      <c r="S23" s="5"/>
    </row>
    <row r="25" spans="5:19" ht="22" x14ac:dyDescent="0.55000000000000004">
      <c r="I25" s="69" t="s">
        <v>14</v>
      </c>
      <c r="J25" s="69"/>
      <c r="K25" s="69"/>
      <c r="L25" s="69"/>
      <c r="M25" s="69"/>
      <c r="O25" s="69" t="s">
        <v>17</v>
      </c>
      <c r="P25" s="69"/>
      <c r="Q25" s="69"/>
      <c r="R25" s="69"/>
      <c r="S25" s="69"/>
    </row>
    <row r="26" spans="5:19" x14ac:dyDescent="0.45">
      <c r="I26" s="5"/>
      <c r="J26" s="7">
        <f t="array" ref="J26:L28">MMULT(J12:L14,J20:L22)</f>
        <v>1.0000000000000004</v>
      </c>
      <c r="K26" s="7">
        <v>0</v>
      </c>
      <c r="L26" s="7">
        <v>-1.1102230246251565E-16</v>
      </c>
      <c r="M26" s="5"/>
      <c r="O26" s="5"/>
      <c r="P26" s="7">
        <f t="array" ref="P26:R28">MMULT(P12:R14,P20:R22)</f>
        <v>1</v>
      </c>
      <c r="Q26" s="7">
        <v>0</v>
      </c>
      <c r="R26" s="7">
        <v>0</v>
      </c>
      <c r="S26" s="5"/>
    </row>
    <row r="27" spans="5:19" x14ac:dyDescent="0.45">
      <c r="I27" s="5"/>
      <c r="J27" s="7">
        <v>-4.4408920985006262E-16</v>
      </c>
      <c r="K27" s="7">
        <v>1</v>
      </c>
      <c r="L27" s="7">
        <v>0</v>
      </c>
      <c r="M27" s="5"/>
      <c r="O27" s="5"/>
      <c r="P27" s="7">
        <v>0</v>
      </c>
      <c r="Q27" s="7">
        <v>0.99999999999999989</v>
      </c>
      <c r="R27" s="7">
        <v>0</v>
      </c>
      <c r="S27" s="5"/>
    </row>
    <row r="28" spans="5:19" x14ac:dyDescent="0.45">
      <c r="I28" s="5"/>
      <c r="J28" s="7">
        <v>-8.8817841970012523E-16</v>
      </c>
      <c r="K28" s="7">
        <v>0</v>
      </c>
      <c r="L28" s="7">
        <v>0.99999999999999978</v>
      </c>
      <c r="M28" s="5"/>
      <c r="O28" s="5"/>
      <c r="P28" s="7">
        <v>-2.2204460492503131E-16</v>
      </c>
      <c r="Q28" s="7">
        <v>0</v>
      </c>
      <c r="R28" s="7">
        <v>1</v>
      </c>
      <c r="S28" s="5"/>
    </row>
    <row r="29" spans="5:19" x14ac:dyDescent="0.45">
      <c r="I29" s="5"/>
      <c r="J29" s="5"/>
      <c r="K29" s="5"/>
      <c r="L29" s="5"/>
      <c r="M29" s="5"/>
      <c r="O29" s="5"/>
      <c r="P29" s="5"/>
      <c r="Q29" s="5"/>
      <c r="R29" s="5"/>
      <c r="S29" s="5"/>
    </row>
  </sheetData>
  <mergeCells count="6">
    <mergeCell ref="I11:M11"/>
    <mergeCell ref="O19:S19"/>
    <mergeCell ref="O25:S25"/>
    <mergeCell ref="O11:S11"/>
    <mergeCell ref="I19:M19"/>
    <mergeCell ref="I25:M25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DSMT4" shapeId="14337" r:id="rId4">
          <objectPr defaultSize="0" autoPict="0" r:id="rId5">
            <anchor moveWithCells="1" sizeWithCells="1">
              <from>
                <xdr:col>2</xdr:col>
                <xdr:colOff>850900</xdr:colOff>
                <xdr:row>1</xdr:row>
                <xdr:rowOff>165100</xdr:rowOff>
              </from>
              <to>
                <xdr:col>4</xdr:col>
                <xdr:colOff>596900</xdr:colOff>
                <xdr:row>3</xdr:row>
                <xdr:rowOff>177800</xdr:rowOff>
              </to>
            </anchor>
          </objectPr>
        </oleObject>
      </mc:Choice>
      <mc:Fallback>
        <oleObject progId="Equation.DSMT4" shapeId="1433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N38"/>
  <sheetViews>
    <sheetView topLeftCell="A31" workbookViewId="0">
      <selection activeCell="R22" sqref="R22"/>
    </sheetView>
  </sheetViews>
  <sheetFormatPr defaultRowHeight="18.5" x14ac:dyDescent="0.45"/>
  <cols>
    <col min="1" max="3" width="8.7265625" style="3"/>
    <col min="4" max="5" width="8.81640625" style="3" customWidth="1"/>
    <col min="6" max="6" width="8.36328125" style="3" customWidth="1"/>
    <col min="7" max="8" width="8.81640625" style="3" customWidth="1"/>
    <col min="9" max="9" width="4" style="21" customWidth="1"/>
    <col min="10" max="10" width="9.26953125" style="3" bestFit="1" customWidth="1"/>
    <col min="11" max="11" width="3.54296875" style="3" bestFit="1" customWidth="1"/>
    <col min="12" max="12" width="11.6328125" style="3" bestFit="1" customWidth="1"/>
    <col min="13" max="13" width="12.54296875" style="3" customWidth="1"/>
    <col min="14" max="16384" width="8.7265625" style="3"/>
  </cols>
  <sheetData>
    <row r="2" spans="3:14" x14ac:dyDescent="0.45">
      <c r="D2" s="3" t="s">
        <v>44</v>
      </c>
      <c r="E2" s="3" t="s">
        <v>45</v>
      </c>
      <c r="F2" s="3" t="s">
        <v>46</v>
      </c>
      <c r="M2" s="4" t="s">
        <v>47</v>
      </c>
      <c r="N2" s="3" t="s">
        <v>48</v>
      </c>
    </row>
    <row r="3" spans="3:14" x14ac:dyDescent="0.45">
      <c r="M3" s="3" t="s">
        <v>49</v>
      </c>
      <c r="N3" s="3" t="s">
        <v>50</v>
      </c>
    </row>
    <row r="5" spans="3:14" x14ac:dyDescent="0.45">
      <c r="D5" s="19">
        <v>1</v>
      </c>
      <c r="E5" s="2"/>
      <c r="F5" s="44">
        <v>4</v>
      </c>
      <c r="G5" s="2"/>
      <c r="H5" s="2"/>
      <c r="I5" s="49"/>
      <c r="J5" s="45">
        <f t="array" ref="J5:J8">D5:D8+F5:F8</f>
        <v>5</v>
      </c>
      <c r="K5" s="46">
        <f t="array" ref="K5:K8">D5:D8*F5:F8</f>
        <v>4</v>
      </c>
    </row>
    <row r="6" spans="3:14" x14ac:dyDescent="0.45">
      <c r="D6" s="19">
        <v>2</v>
      </c>
      <c r="E6" s="2"/>
      <c r="F6" s="44">
        <v>3</v>
      </c>
      <c r="G6" s="2"/>
      <c r="H6" s="2"/>
      <c r="I6" s="49"/>
      <c r="J6" s="45">
        <v>5</v>
      </c>
      <c r="K6" s="46">
        <v>6</v>
      </c>
    </row>
    <row r="7" spans="3:14" x14ac:dyDescent="0.45">
      <c r="D7" s="19">
        <v>3</v>
      </c>
      <c r="E7" s="2"/>
      <c r="F7" s="44">
        <v>2</v>
      </c>
      <c r="G7" s="2"/>
      <c r="H7" s="2"/>
      <c r="I7" s="49"/>
      <c r="J7" s="45">
        <v>5</v>
      </c>
      <c r="K7" s="46">
        <v>6</v>
      </c>
    </row>
    <row r="8" spans="3:14" x14ac:dyDescent="0.45">
      <c r="D8" s="19">
        <v>4</v>
      </c>
      <c r="E8" s="2"/>
      <c r="F8" s="44">
        <v>1</v>
      </c>
      <c r="G8" s="2"/>
      <c r="H8" s="2"/>
      <c r="I8" s="49"/>
      <c r="J8" s="45">
        <v>5</v>
      </c>
      <c r="K8" s="46">
        <v>4</v>
      </c>
    </row>
    <row r="11" spans="3:14" x14ac:dyDescent="0.45">
      <c r="D11" s="19">
        <v>0</v>
      </c>
      <c r="E11" s="19">
        <v>1</v>
      </c>
      <c r="F11" s="19">
        <v>2</v>
      </c>
      <c r="G11" s="19">
        <v>3</v>
      </c>
      <c r="H11" s="19"/>
      <c r="I11" s="49"/>
      <c r="J11" s="2"/>
      <c r="K11" s="47">
        <f t="array" ref="K11:K14">MMULT(D11:G14,D5:D8)</f>
        <v>20</v>
      </c>
    </row>
    <row r="12" spans="3:14" x14ac:dyDescent="0.45">
      <c r="D12" s="19">
        <v>7</v>
      </c>
      <c r="E12" s="19">
        <v>5</v>
      </c>
      <c r="F12" s="19">
        <v>4</v>
      </c>
      <c r="G12" s="19">
        <v>3</v>
      </c>
      <c r="H12" s="19"/>
      <c r="I12" s="49"/>
      <c r="J12" s="2"/>
      <c r="K12" s="47">
        <v>41</v>
      </c>
    </row>
    <row r="13" spans="3:14" x14ac:dyDescent="0.45">
      <c r="D13" s="19">
        <v>1</v>
      </c>
      <c r="E13" s="19">
        <v>0</v>
      </c>
      <c r="F13" s="19">
        <v>-1</v>
      </c>
      <c r="G13" s="19">
        <v>2</v>
      </c>
      <c r="H13" s="19"/>
      <c r="I13" s="49"/>
      <c r="J13" s="2"/>
      <c r="K13" s="47">
        <v>6</v>
      </c>
    </row>
    <row r="14" spans="3:14" x14ac:dyDescent="0.45">
      <c r="D14" s="19">
        <v>1</v>
      </c>
      <c r="E14" s="19">
        <v>-1</v>
      </c>
      <c r="F14" s="19">
        <v>2</v>
      </c>
      <c r="G14" s="19">
        <v>0</v>
      </c>
      <c r="H14" s="19"/>
      <c r="I14" s="49"/>
      <c r="J14" s="2"/>
      <c r="K14" s="47">
        <v>5</v>
      </c>
    </row>
    <row r="15" spans="3:14" x14ac:dyDescent="0.45">
      <c r="D15" s="2"/>
      <c r="E15" s="2"/>
      <c r="F15" s="2"/>
      <c r="G15" s="2"/>
      <c r="H15" s="2"/>
      <c r="I15" s="49"/>
      <c r="J15" s="2"/>
      <c r="K15" s="2"/>
    </row>
    <row r="16" spans="3:14" x14ac:dyDescent="0.45">
      <c r="C16" s="5"/>
      <c r="D16" s="69" t="s">
        <v>11</v>
      </c>
      <c r="E16" s="69"/>
      <c r="F16" s="69"/>
      <c r="G16" s="69"/>
      <c r="H16" s="5"/>
      <c r="I16" s="5"/>
      <c r="J16" s="12" t="s">
        <v>57</v>
      </c>
      <c r="K16" s="5"/>
      <c r="L16" s="12" t="s">
        <v>58</v>
      </c>
    </row>
    <row r="17" spans="2:14" x14ac:dyDescent="0.45">
      <c r="C17" s="5"/>
      <c r="D17" s="52">
        <v>1</v>
      </c>
      <c r="E17" s="53">
        <v>9</v>
      </c>
      <c r="F17" s="53">
        <v>-1</v>
      </c>
      <c r="G17" s="54">
        <v>4</v>
      </c>
      <c r="H17" s="24"/>
      <c r="I17" s="49"/>
      <c r="J17" s="8" t="s">
        <v>52</v>
      </c>
      <c r="K17" s="2" t="s">
        <v>54</v>
      </c>
      <c r="L17" s="8">
        <v>18</v>
      </c>
      <c r="N17" s="2"/>
    </row>
    <row r="18" spans="2:14" x14ac:dyDescent="0.45">
      <c r="C18" s="5"/>
      <c r="D18" s="55">
        <v>2</v>
      </c>
      <c r="E18" s="56">
        <v>0</v>
      </c>
      <c r="F18" s="56">
        <v>1</v>
      </c>
      <c r="G18" s="57">
        <v>1</v>
      </c>
      <c r="H18" s="24"/>
      <c r="I18" s="49"/>
      <c r="J18" s="8" t="s">
        <v>53</v>
      </c>
      <c r="K18" s="2" t="s">
        <v>54</v>
      </c>
      <c r="L18" s="8">
        <v>-2</v>
      </c>
      <c r="N18" s="2"/>
    </row>
    <row r="19" spans="2:14" x14ac:dyDescent="0.45">
      <c r="C19" s="5"/>
      <c r="D19" s="55">
        <v>1</v>
      </c>
      <c r="E19" s="56">
        <v>2</v>
      </c>
      <c r="F19" s="56">
        <v>-4</v>
      </c>
      <c r="G19" s="57">
        <v>0</v>
      </c>
      <c r="H19" s="24"/>
      <c r="I19" s="49"/>
      <c r="J19" s="8" t="s">
        <v>55</v>
      </c>
      <c r="K19" s="2" t="s">
        <v>54</v>
      </c>
      <c r="L19" s="8">
        <v>17</v>
      </c>
      <c r="N19" s="2"/>
    </row>
    <row r="20" spans="2:14" x14ac:dyDescent="0.45">
      <c r="C20" s="5"/>
      <c r="D20" s="58">
        <v>1</v>
      </c>
      <c r="E20" s="59">
        <v>5</v>
      </c>
      <c r="F20" s="59">
        <v>1</v>
      </c>
      <c r="G20" s="60">
        <v>1</v>
      </c>
      <c r="H20" s="24"/>
      <c r="I20" s="49"/>
      <c r="J20" s="8" t="s">
        <v>56</v>
      </c>
      <c r="K20" s="2" t="s">
        <v>54</v>
      </c>
      <c r="L20" s="8">
        <v>7</v>
      </c>
      <c r="N20" s="2"/>
    </row>
    <row r="21" spans="2:14" x14ac:dyDescent="0.45">
      <c r="C21" s="5"/>
      <c r="D21" s="24"/>
      <c r="E21" s="24"/>
      <c r="F21" s="24"/>
      <c r="G21" s="24"/>
      <c r="H21" s="24"/>
      <c r="I21" s="24"/>
      <c r="J21" s="8"/>
      <c r="K21" s="24"/>
      <c r="L21" s="8"/>
      <c r="N21" s="2"/>
    </row>
    <row r="22" spans="2:14" x14ac:dyDescent="0.45">
      <c r="C22" s="21"/>
      <c r="D22" s="49"/>
      <c r="E22" s="49"/>
      <c r="F22" s="49"/>
      <c r="G22" s="49"/>
      <c r="H22" s="49"/>
      <c r="I22" s="49"/>
      <c r="J22" s="51"/>
      <c r="K22" s="49"/>
      <c r="L22" s="51"/>
      <c r="N22" s="2"/>
    </row>
    <row r="23" spans="2:14" x14ac:dyDescent="0.45">
      <c r="B23" s="21" t="s">
        <v>60</v>
      </c>
      <c r="C23" s="49"/>
      <c r="E23" s="49"/>
      <c r="F23" s="49"/>
      <c r="G23" s="61" t="s">
        <v>51</v>
      </c>
      <c r="H23" s="13">
        <f>MDETERM(D17:G20)</f>
        <v>-139</v>
      </c>
      <c r="I23" s="49"/>
      <c r="J23" s="51"/>
      <c r="K23" s="49"/>
      <c r="L23" s="51"/>
    </row>
    <row r="24" spans="2:14" x14ac:dyDescent="0.45">
      <c r="C24" s="21"/>
      <c r="D24" s="49"/>
      <c r="E24" s="49"/>
      <c r="F24" s="49"/>
      <c r="G24" s="49"/>
      <c r="H24" s="49"/>
      <c r="I24" s="49"/>
      <c r="J24" s="51"/>
      <c r="K24" s="49"/>
      <c r="L24" s="51"/>
      <c r="M24" s="21"/>
      <c r="N24" s="2"/>
    </row>
    <row r="25" spans="2:14" ht="21" x14ac:dyDescent="0.45">
      <c r="C25" s="5"/>
      <c r="D25" s="69" t="s">
        <v>13</v>
      </c>
      <c r="E25" s="69"/>
      <c r="F25" s="69"/>
      <c r="G25" s="69"/>
      <c r="H25" s="5"/>
      <c r="J25" s="12" t="s">
        <v>59</v>
      </c>
      <c r="K25" s="12"/>
      <c r="L25" s="8" t="s">
        <v>57</v>
      </c>
    </row>
    <row r="26" spans="2:14" x14ac:dyDescent="0.45">
      <c r="C26" s="5"/>
      <c r="D26" s="48">
        <f t="array" ref="D26:G29">MINVERSE(D17:G20)</f>
        <v>-0.14388489208633093</v>
      </c>
      <c r="E26" s="48">
        <v>0.38848920863309355</v>
      </c>
      <c r="F26" s="48">
        <v>0.17985611510791366</v>
      </c>
      <c r="G26" s="48">
        <v>0.18705035971223022</v>
      </c>
      <c r="H26" s="5"/>
      <c r="J26" s="8" t="s">
        <v>52</v>
      </c>
      <c r="K26" s="8" t="s">
        <v>54</v>
      </c>
      <c r="L26" s="8">
        <f t="array" ref="L26:L29">MMULT(D26:G29,L17:L20)</f>
        <v>0.99999999999999978</v>
      </c>
    </row>
    <row r="27" spans="2:14" x14ac:dyDescent="0.45">
      <c r="C27" s="5"/>
      <c r="D27" s="48">
        <v>-2.8776978417266182E-2</v>
      </c>
      <c r="E27" s="48">
        <v>-0.1223021582733813</v>
      </c>
      <c r="F27" s="48">
        <v>3.5971223021582718E-2</v>
      </c>
      <c r="G27" s="48">
        <v>0.23741007194244601</v>
      </c>
      <c r="H27" s="5"/>
      <c r="J27" s="8" t="s">
        <v>53</v>
      </c>
      <c r="K27" s="8" t="s">
        <v>54</v>
      </c>
      <c r="L27" s="8">
        <v>1.9999999999999998</v>
      </c>
    </row>
    <row r="28" spans="2:14" x14ac:dyDescent="0.45">
      <c r="C28" s="5"/>
      <c r="D28" s="48">
        <v>-5.035971223021582E-2</v>
      </c>
      <c r="E28" s="48">
        <v>3.5971223021582732E-2</v>
      </c>
      <c r="F28" s="48">
        <v>-0.18705035971223022</v>
      </c>
      <c r="G28" s="48">
        <v>0.16546762589928055</v>
      </c>
      <c r="H28" s="5"/>
      <c r="J28" s="8" t="s">
        <v>55</v>
      </c>
      <c r="K28" s="8" t="s">
        <v>54</v>
      </c>
      <c r="L28" s="8">
        <v>-3</v>
      </c>
    </row>
    <row r="29" spans="2:14" x14ac:dyDescent="0.45">
      <c r="C29" s="5"/>
      <c r="D29" s="48">
        <v>0.33812949640287771</v>
      </c>
      <c r="E29" s="48">
        <v>0.18705035971223022</v>
      </c>
      <c r="F29" s="48">
        <v>-0.1726618705035971</v>
      </c>
      <c r="G29" s="48">
        <v>-0.53956834532374098</v>
      </c>
      <c r="H29" s="5"/>
      <c r="J29" s="8" t="s">
        <v>56</v>
      </c>
      <c r="K29" s="8" t="s">
        <v>54</v>
      </c>
      <c r="L29" s="8">
        <v>-0.99999999999999911</v>
      </c>
    </row>
    <row r="30" spans="2:14" x14ac:dyDescent="0.45">
      <c r="C30" s="5"/>
      <c r="D30" s="5"/>
      <c r="E30" s="5"/>
      <c r="F30" s="5"/>
      <c r="G30" s="5"/>
      <c r="H30" s="5"/>
      <c r="J30" s="5"/>
      <c r="K30" s="24"/>
      <c r="L30" s="24"/>
      <c r="M30" s="2"/>
    </row>
    <row r="32" spans="2:14" x14ac:dyDescent="0.45">
      <c r="C32" s="12" t="s">
        <v>61</v>
      </c>
      <c r="D32" s="62"/>
      <c r="E32" s="50"/>
      <c r="F32" s="50"/>
      <c r="G32" s="50"/>
      <c r="H32" s="50"/>
      <c r="I32" s="50"/>
    </row>
    <row r="33" spans="3:9" x14ac:dyDescent="0.45">
      <c r="C33" s="12"/>
      <c r="D33" s="50">
        <f t="array" ref="D33:D36">MMULT(D17:G20,L26:L29)</f>
        <v>18</v>
      </c>
      <c r="E33" s="50"/>
      <c r="F33" s="50"/>
      <c r="G33" s="50"/>
      <c r="H33" s="50"/>
      <c r="I33" s="50"/>
    </row>
    <row r="34" spans="3:9" x14ac:dyDescent="0.45">
      <c r="C34" s="8"/>
      <c r="D34" s="50">
        <v>-1.9999999999999996</v>
      </c>
      <c r="E34" s="50"/>
      <c r="F34" s="50"/>
      <c r="G34" s="50"/>
      <c r="H34" s="50"/>
      <c r="I34" s="50"/>
    </row>
    <row r="35" spans="3:9" x14ac:dyDescent="0.45">
      <c r="C35" s="8"/>
      <c r="D35" s="50">
        <v>17</v>
      </c>
      <c r="E35" s="50"/>
      <c r="F35" s="50"/>
      <c r="G35" s="50"/>
      <c r="H35" s="50"/>
      <c r="I35" s="50"/>
    </row>
    <row r="36" spans="3:9" x14ac:dyDescent="0.45">
      <c r="C36" s="8"/>
      <c r="D36" s="3">
        <v>6.9999999999999991</v>
      </c>
    </row>
    <row r="37" spans="3:9" x14ac:dyDescent="0.45">
      <c r="C37" s="51"/>
    </row>
    <row r="38" spans="3:9" x14ac:dyDescent="0.45">
      <c r="C38" s="51"/>
    </row>
  </sheetData>
  <mergeCells count="2">
    <mergeCell ref="D16:G16"/>
    <mergeCell ref="D25:G25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DSMT4" shapeId="17409" r:id="rId4">
          <objectPr defaultSize="0" autoPict="0" r:id="rId5">
            <anchor moveWithCells="1" sizeWithCells="1">
              <from>
                <xdr:col>12</xdr:col>
                <xdr:colOff>342900</xdr:colOff>
                <xdr:row>8</xdr:row>
                <xdr:rowOff>50800</xdr:rowOff>
              </from>
              <to>
                <xdr:col>15</xdr:col>
                <xdr:colOff>488950</xdr:colOff>
                <xdr:row>13</xdr:row>
                <xdr:rowOff>133350</xdr:rowOff>
              </to>
            </anchor>
          </objectPr>
        </oleObject>
      </mc:Choice>
      <mc:Fallback>
        <oleObject progId="Equation.DSMT4" shapeId="17409" r:id="rId4"/>
      </mc:Fallback>
    </mc:AlternateContent>
    <mc:AlternateContent xmlns:mc="http://schemas.openxmlformats.org/markup-compatibility/2006">
      <mc:Choice Requires="x14">
        <oleObject progId="Equation.DSMT4" shapeId="17410" r:id="rId6">
          <objectPr defaultSize="0" autoPict="0" r:id="rId7">
            <anchor moveWithCells="1" sizeWithCells="1">
              <from>
                <xdr:col>12</xdr:col>
                <xdr:colOff>450850</xdr:colOff>
                <xdr:row>14</xdr:row>
                <xdr:rowOff>228600</xdr:rowOff>
              </from>
              <to>
                <xdr:col>15</xdr:col>
                <xdr:colOff>596900</xdr:colOff>
                <xdr:row>20</xdr:row>
                <xdr:rowOff>76200</xdr:rowOff>
              </to>
            </anchor>
          </objectPr>
        </oleObject>
      </mc:Choice>
      <mc:Fallback>
        <oleObject progId="Equation.DSMT4" shapeId="17410" r:id="rId6"/>
      </mc:Fallback>
    </mc:AlternateContent>
    <mc:AlternateContent xmlns:mc="http://schemas.openxmlformats.org/markup-compatibility/2006">
      <mc:Choice Requires="x14">
        <oleObject progId="Equation.DSMT4" shapeId="17411" r:id="rId8">
          <objectPr defaultSize="0" autoPict="0" r:id="rId9">
            <anchor moveWithCells="1" sizeWithCells="1">
              <from>
                <xdr:col>12</xdr:col>
                <xdr:colOff>577850</xdr:colOff>
                <xdr:row>23</xdr:row>
                <xdr:rowOff>190500</xdr:rowOff>
              </from>
              <to>
                <xdr:col>16</xdr:col>
                <xdr:colOff>590550</xdr:colOff>
                <xdr:row>30</xdr:row>
                <xdr:rowOff>6350</xdr:rowOff>
              </to>
            </anchor>
          </objectPr>
        </oleObject>
      </mc:Choice>
      <mc:Fallback>
        <oleObject progId="Equation.DSMT4" shapeId="17411" r:id="rId8"/>
      </mc:Fallback>
    </mc:AlternateContent>
    <mc:AlternateContent xmlns:mc="http://schemas.openxmlformats.org/markup-compatibility/2006">
      <mc:Choice Requires="x14">
        <oleObject progId="Equation.DSMT4" shapeId="17412" r:id="rId10">
          <objectPr defaultSize="0" autoPict="0" r:id="rId11">
            <anchor moveWithCells="1" sizeWithCells="1">
              <from>
                <xdr:col>3</xdr:col>
                <xdr:colOff>222250</xdr:colOff>
                <xdr:row>21</xdr:row>
                <xdr:rowOff>190500</xdr:rowOff>
              </from>
              <to>
                <xdr:col>5</xdr:col>
                <xdr:colOff>12700</xdr:colOff>
                <xdr:row>23</xdr:row>
                <xdr:rowOff>88900</xdr:rowOff>
              </to>
            </anchor>
          </objectPr>
        </oleObject>
      </mc:Choice>
      <mc:Fallback>
        <oleObject progId="Equation.DSMT4" shapeId="17412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C3:E14"/>
  <sheetViews>
    <sheetView topLeftCell="A4" zoomScale="96" zoomScaleNormal="96" workbookViewId="0">
      <selection activeCell="D10" sqref="D10"/>
    </sheetView>
  </sheetViews>
  <sheetFormatPr defaultRowHeight="18.5" x14ac:dyDescent="0.45"/>
  <cols>
    <col min="1" max="2" width="8.7265625" style="3"/>
    <col min="3" max="3" width="9.6328125" style="3" bestFit="1" customWidth="1"/>
    <col min="4" max="4" width="12.90625" style="3" bestFit="1" customWidth="1"/>
    <col min="5" max="16384" width="8.7265625" style="3"/>
  </cols>
  <sheetData>
    <row r="3" spans="3:5" x14ac:dyDescent="0.45">
      <c r="C3" s="69" t="s">
        <v>29</v>
      </c>
      <c r="D3" s="69"/>
    </row>
    <row r="4" spans="3:5" ht="20.5" x14ac:dyDescent="0.55000000000000004">
      <c r="C4" s="36" t="s">
        <v>25</v>
      </c>
      <c r="D4" s="37">
        <v>10000</v>
      </c>
    </row>
    <row r="5" spans="3:5" ht="20.5" x14ac:dyDescent="0.55000000000000004">
      <c r="C5" s="36" t="s">
        <v>26</v>
      </c>
      <c r="D5" s="37">
        <v>1000</v>
      </c>
    </row>
    <row r="6" spans="3:5" ht="20.5" x14ac:dyDescent="0.55000000000000004">
      <c r="C6" s="36" t="s">
        <v>27</v>
      </c>
      <c r="D6" s="37">
        <f>D4-D5</f>
        <v>9000</v>
      </c>
    </row>
    <row r="7" spans="3:5" ht="20.5" x14ac:dyDescent="0.55000000000000004">
      <c r="C7" s="36" t="s">
        <v>28</v>
      </c>
      <c r="D7" s="37">
        <v>1000</v>
      </c>
    </row>
    <row r="8" spans="3:5" x14ac:dyDescent="0.45">
      <c r="C8" s="36" t="s">
        <v>20</v>
      </c>
      <c r="D8" s="38">
        <v>10</v>
      </c>
    </row>
    <row r="10" spans="3:5" ht="20.5" x14ac:dyDescent="0.55000000000000004">
      <c r="C10" s="39" t="s">
        <v>21</v>
      </c>
      <c r="D10" s="63">
        <v>26.273185984392583</v>
      </c>
      <c r="E10" s="35" t="s">
        <v>30</v>
      </c>
    </row>
    <row r="12" spans="3:5" ht="20.5" x14ac:dyDescent="0.55000000000000004">
      <c r="C12" s="40" t="s">
        <v>43</v>
      </c>
      <c r="D12" s="41">
        <f>(1+D10/100)^(1/12)</f>
        <v>1.0196299762073069</v>
      </c>
    </row>
    <row r="13" spans="3:5" x14ac:dyDescent="0.45">
      <c r="C13" s="40" t="s">
        <v>23</v>
      </c>
      <c r="D13" s="42">
        <f>(D12-1)*D12^D8*D6/(D12^D8-1)</f>
        <v>999.99998126775927</v>
      </c>
    </row>
    <row r="14" spans="3:5" x14ac:dyDescent="0.45">
      <c r="C14" s="36" t="s">
        <v>24</v>
      </c>
      <c r="D14" s="43">
        <f>D7-D13</f>
        <v>1.8732240732788341E-5</v>
      </c>
    </row>
  </sheetData>
  <mergeCells count="1">
    <mergeCell ref="C3:D3"/>
  </mergeCells>
  <pageMargins left="0.511811024" right="0.511811024" top="0.78740157499999996" bottom="0.78740157499999996" header="0.31496062000000002" footer="0.31496062000000002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DSMT4" shapeId="15361" r:id="rId4">
          <objectPr defaultSize="0" autoPict="0" r:id="rId5">
            <anchor moveWithCells="1" sizeWithCells="1">
              <from>
                <xdr:col>5</xdr:col>
                <xdr:colOff>476250</xdr:colOff>
                <xdr:row>4</xdr:row>
                <xdr:rowOff>260350</xdr:rowOff>
              </from>
              <to>
                <xdr:col>12</xdr:col>
                <xdr:colOff>190500</xdr:colOff>
                <xdr:row>8</xdr:row>
                <xdr:rowOff>120650</xdr:rowOff>
              </to>
            </anchor>
          </objectPr>
        </oleObject>
      </mc:Choice>
      <mc:Fallback>
        <oleObject progId="Equation.DSMT4" shapeId="15361" r:id="rId4"/>
      </mc:Fallback>
    </mc:AlternateContent>
    <mc:AlternateContent xmlns:mc="http://schemas.openxmlformats.org/markup-compatibility/2006">
      <mc:Choice Requires="x14">
        <oleObject progId="Equation.DSMT4" shapeId="15362" r:id="rId6">
          <objectPr defaultSize="0" autoPict="0" r:id="rId7">
            <anchor moveWithCells="1" sizeWithCells="1">
              <from>
                <xdr:col>5</xdr:col>
                <xdr:colOff>476250</xdr:colOff>
                <xdr:row>2</xdr:row>
                <xdr:rowOff>107950</xdr:rowOff>
              </from>
              <to>
                <xdr:col>10</xdr:col>
                <xdr:colOff>520700</xdr:colOff>
                <xdr:row>4</xdr:row>
                <xdr:rowOff>196850</xdr:rowOff>
              </to>
            </anchor>
          </objectPr>
        </oleObject>
      </mc:Choice>
      <mc:Fallback>
        <oleObject progId="Equation.DSMT4" shapeId="15362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D2:K33"/>
  <sheetViews>
    <sheetView tabSelected="1" workbookViewId="0">
      <selection activeCell="F33" sqref="F33"/>
    </sheetView>
  </sheetViews>
  <sheetFormatPr defaultRowHeight="18.5" x14ac:dyDescent="0.45"/>
  <cols>
    <col min="1" max="3" width="8.7265625" style="3"/>
    <col min="4" max="4" width="16.1796875" style="3" bestFit="1" customWidth="1"/>
    <col min="5" max="5" width="16.1796875" style="3" customWidth="1"/>
    <col min="6" max="6" width="13.36328125" style="3" customWidth="1"/>
    <col min="7" max="7" width="16.08984375" style="3" bestFit="1" customWidth="1"/>
    <col min="8" max="8" width="15.08984375" style="3" bestFit="1" customWidth="1"/>
    <col min="9" max="9" width="13.36328125" style="3" customWidth="1"/>
    <col min="10" max="10" width="8.7265625" style="3"/>
    <col min="11" max="11" width="9.453125" style="3" bestFit="1" customWidth="1"/>
    <col min="12" max="12" width="13.36328125" style="3" bestFit="1" customWidth="1"/>
    <col min="13" max="16384" width="8.7265625" style="3"/>
  </cols>
  <sheetData>
    <row r="2" spans="4:11" ht="20.5" x14ac:dyDescent="0.55000000000000004">
      <c r="H2" s="14" t="s">
        <v>42</v>
      </c>
      <c r="I2" s="22">
        <v>0.11060794416945224</v>
      </c>
      <c r="J2" s="65">
        <f>I2</f>
        <v>0.11060794416945224</v>
      </c>
      <c r="K2" s="3" t="s">
        <v>22</v>
      </c>
    </row>
    <row r="3" spans="4:11" ht="20.5" x14ac:dyDescent="0.55000000000000004">
      <c r="H3" s="15" t="s">
        <v>33</v>
      </c>
      <c r="I3" s="16">
        <f>(1+I2)^(1/12)-1</f>
        <v>8.7806223839634878E-3</v>
      </c>
    </row>
    <row r="4" spans="4:11" x14ac:dyDescent="0.45">
      <c r="H4" s="15" t="s">
        <v>34</v>
      </c>
      <c r="I4" s="17">
        <f>SUMPRODUCT(E9:E33,F9:F33)</f>
        <v>2.2700987756252289E-9</v>
      </c>
    </row>
    <row r="5" spans="4:11" x14ac:dyDescent="0.45">
      <c r="D5" s="20"/>
      <c r="E5" s="20"/>
      <c r="F5" s="21"/>
    </row>
    <row r="6" spans="4:11" x14ac:dyDescent="0.45">
      <c r="E6" s="18" t="s">
        <v>41</v>
      </c>
      <c r="F6" s="64">
        <f>SUM(F9:F33)</f>
        <v>160000</v>
      </c>
      <c r="H6" s="3" t="s">
        <v>100</v>
      </c>
    </row>
    <row r="7" spans="4:11" x14ac:dyDescent="0.45">
      <c r="H7" s="3" t="s">
        <v>101</v>
      </c>
    </row>
    <row r="8" spans="4:11" x14ac:dyDescent="0.45">
      <c r="D8" s="8" t="s">
        <v>31</v>
      </c>
      <c r="E8" s="8" t="s">
        <v>40</v>
      </c>
      <c r="F8" s="8" t="s">
        <v>32</v>
      </c>
      <c r="G8" s="12" t="s">
        <v>39</v>
      </c>
    </row>
    <row r="9" spans="4:11" x14ac:dyDescent="0.45">
      <c r="D9" s="26">
        <v>0</v>
      </c>
      <c r="E9" s="27">
        <f>1/(1+$I$3)^D9</f>
        <v>1</v>
      </c>
      <c r="F9" s="28">
        <v>-300000</v>
      </c>
      <c r="G9" s="29" t="s">
        <v>35</v>
      </c>
    </row>
    <row r="10" spans="4:11" x14ac:dyDescent="0.45">
      <c r="D10" s="26">
        <v>1</v>
      </c>
      <c r="E10" s="27">
        <f t="shared" ref="E10:E33" si="0">1/(1+$I$3)^D10</f>
        <v>0.99129580585795452</v>
      </c>
      <c r="F10" s="28">
        <v>-300000</v>
      </c>
      <c r="G10" s="29" t="s">
        <v>35</v>
      </c>
    </row>
    <row r="11" spans="4:11" x14ac:dyDescent="0.45">
      <c r="D11" s="26">
        <v>2</v>
      </c>
      <c r="E11" s="27">
        <f t="shared" si="0"/>
        <v>0.98266737471157151</v>
      </c>
      <c r="F11" s="28">
        <v>-300000</v>
      </c>
      <c r="G11" s="29" t="s">
        <v>35</v>
      </c>
    </row>
    <row r="12" spans="4:11" x14ac:dyDescent="0.45">
      <c r="D12" s="26">
        <v>3</v>
      </c>
      <c r="E12" s="30">
        <f t="shared" si="0"/>
        <v>0.9741140471050278</v>
      </c>
      <c r="F12" s="31">
        <v>0</v>
      </c>
      <c r="G12" s="32" t="s">
        <v>36</v>
      </c>
    </row>
    <row r="13" spans="4:11" x14ac:dyDescent="0.45">
      <c r="D13" s="26">
        <v>4</v>
      </c>
      <c r="E13" s="30">
        <f t="shared" si="0"/>
        <v>0.96563516932253224</v>
      </c>
      <c r="F13" s="31">
        <v>0</v>
      </c>
      <c r="G13" s="32" t="s">
        <v>36</v>
      </c>
    </row>
    <row r="14" spans="4:11" x14ac:dyDescent="0.45">
      <c r="D14" s="26">
        <v>5</v>
      </c>
      <c r="E14" s="33">
        <f t="shared" si="0"/>
        <v>0.95723009333836206</v>
      </c>
      <c r="F14" s="34">
        <v>23000</v>
      </c>
      <c r="G14" s="35" t="s">
        <v>37</v>
      </c>
    </row>
    <row r="15" spans="4:11" x14ac:dyDescent="0.45">
      <c r="D15" s="26">
        <v>6</v>
      </c>
      <c r="E15" s="33">
        <f t="shared" si="0"/>
        <v>0.94889817676733668</v>
      </c>
      <c r="F15" s="34">
        <v>23000</v>
      </c>
      <c r="G15" s="35" t="s">
        <v>37</v>
      </c>
    </row>
    <row r="16" spans="4:11" x14ac:dyDescent="0.45">
      <c r="D16" s="26">
        <v>7</v>
      </c>
      <c r="E16" s="33">
        <f t="shared" si="0"/>
        <v>0.94063878281572066</v>
      </c>
      <c r="F16" s="34">
        <v>23000</v>
      </c>
      <c r="G16" s="35" t="s">
        <v>37</v>
      </c>
    </row>
    <row r="17" spans="4:7" x14ac:dyDescent="0.45">
      <c r="D17" s="26">
        <v>8</v>
      </c>
      <c r="E17" s="33">
        <f t="shared" si="0"/>
        <v>0.93245128023255552</v>
      </c>
      <c r="F17" s="34">
        <v>23000</v>
      </c>
      <c r="G17" s="35" t="s">
        <v>37</v>
      </c>
    </row>
    <row r="18" spans="4:7" x14ac:dyDescent="0.45">
      <c r="D18" s="26">
        <v>9</v>
      </c>
      <c r="E18" s="33">
        <f t="shared" si="0"/>
        <v>0.92433504326141258</v>
      </c>
      <c r="F18" s="34">
        <v>23000</v>
      </c>
      <c r="G18" s="35" t="s">
        <v>37</v>
      </c>
    </row>
    <row r="19" spans="4:7" x14ac:dyDescent="0.45">
      <c r="D19" s="26">
        <v>10</v>
      </c>
      <c r="E19" s="33">
        <f t="shared" si="0"/>
        <v>0.91628945159256925</v>
      </c>
      <c r="F19" s="34">
        <v>23000</v>
      </c>
      <c r="G19" s="35" t="s">
        <v>37</v>
      </c>
    </row>
    <row r="20" spans="4:7" x14ac:dyDescent="0.45">
      <c r="D20" s="26">
        <v>11</v>
      </c>
      <c r="E20" s="33">
        <f t="shared" si="0"/>
        <v>0.90831389031559917</v>
      </c>
      <c r="F20" s="34">
        <v>23000</v>
      </c>
      <c r="G20" s="35" t="s">
        <v>37</v>
      </c>
    </row>
    <row r="21" spans="4:7" x14ac:dyDescent="0.45">
      <c r="D21" s="26">
        <v>12</v>
      </c>
      <c r="E21" s="33">
        <f t="shared" si="0"/>
        <v>0.90040774987237571</v>
      </c>
      <c r="F21" s="34">
        <v>23000</v>
      </c>
      <c r="G21" s="35" t="s">
        <v>37</v>
      </c>
    </row>
    <row r="22" spans="4:7" x14ac:dyDescent="0.45">
      <c r="D22" s="26">
        <v>13</v>
      </c>
      <c r="E22" s="33">
        <f t="shared" si="0"/>
        <v>0.89257042601048431</v>
      </c>
      <c r="F22" s="34">
        <v>23000</v>
      </c>
      <c r="G22" s="35" t="s">
        <v>37</v>
      </c>
    </row>
    <row r="23" spans="4:7" x14ac:dyDescent="0.45">
      <c r="D23" s="26">
        <v>14</v>
      </c>
      <c r="E23" s="33">
        <f t="shared" si="0"/>
        <v>0.8848013197370409</v>
      </c>
      <c r="F23" s="34">
        <v>23000</v>
      </c>
      <c r="G23" s="35" t="s">
        <v>37</v>
      </c>
    </row>
    <row r="24" spans="4:7" x14ac:dyDescent="0.45">
      <c r="D24" s="26">
        <v>15</v>
      </c>
      <c r="E24" s="33">
        <f t="shared" si="0"/>
        <v>0.87709983727291152</v>
      </c>
      <c r="F24" s="34">
        <v>23000</v>
      </c>
      <c r="G24" s="35" t="s">
        <v>37</v>
      </c>
    </row>
    <row r="25" spans="4:7" x14ac:dyDescent="0.45">
      <c r="D25" s="26">
        <v>16</v>
      </c>
      <c r="E25" s="33">
        <f t="shared" si="0"/>
        <v>0.8694653900073317</v>
      </c>
      <c r="F25" s="34">
        <v>23000</v>
      </c>
      <c r="G25" s="35" t="s">
        <v>37</v>
      </c>
    </row>
    <row r="26" spans="4:7" x14ac:dyDescent="0.45">
      <c r="D26" s="26">
        <v>17</v>
      </c>
      <c r="E26" s="33">
        <f t="shared" si="0"/>
        <v>0.86189739445291857</v>
      </c>
      <c r="F26" s="34">
        <v>23000</v>
      </c>
      <c r="G26" s="35" t="s">
        <v>37</v>
      </c>
    </row>
    <row r="27" spans="4:7" x14ac:dyDescent="0.45">
      <c r="D27" s="26">
        <v>18</v>
      </c>
      <c r="E27" s="33">
        <f t="shared" si="0"/>
        <v>0.85439527220107725</v>
      </c>
      <c r="F27" s="34">
        <v>23000</v>
      </c>
      <c r="G27" s="35" t="s">
        <v>37</v>
      </c>
    </row>
    <row r="28" spans="4:7" x14ac:dyDescent="0.45">
      <c r="D28" s="26">
        <v>19</v>
      </c>
      <c r="E28" s="33">
        <f t="shared" si="0"/>
        <v>0.84695844987779334</v>
      </c>
      <c r="F28" s="34">
        <v>23000</v>
      </c>
      <c r="G28" s="35" t="s">
        <v>37</v>
      </c>
    </row>
    <row r="29" spans="4:7" x14ac:dyDescent="0.45">
      <c r="D29" s="26">
        <v>20</v>
      </c>
      <c r="E29" s="33">
        <f t="shared" si="0"/>
        <v>0.83958635909981127</v>
      </c>
      <c r="F29" s="34">
        <v>23000</v>
      </c>
      <c r="G29" s="35" t="s">
        <v>37</v>
      </c>
    </row>
    <row r="30" spans="4:7" x14ac:dyDescent="0.45">
      <c r="D30" s="26">
        <v>21</v>
      </c>
      <c r="E30" s="33">
        <f t="shared" si="0"/>
        <v>0.83227843643119348</v>
      </c>
      <c r="F30" s="34">
        <v>23000</v>
      </c>
      <c r="G30" s="35" t="s">
        <v>37</v>
      </c>
    </row>
    <row r="31" spans="4:7" x14ac:dyDescent="0.45">
      <c r="D31" s="26">
        <v>22</v>
      </c>
      <c r="E31" s="33">
        <f t="shared" si="0"/>
        <v>0.82503412334025827</v>
      </c>
      <c r="F31" s="34">
        <v>23000</v>
      </c>
      <c r="G31" s="35" t="s">
        <v>37</v>
      </c>
    </row>
    <row r="32" spans="4:7" x14ac:dyDescent="0.45">
      <c r="D32" s="26">
        <v>23</v>
      </c>
      <c r="E32" s="33">
        <f t="shared" si="0"/>
        <v>0.81785286615689246</v>
      </c>
      <c r="F32" s="34">
        <v>23000</v>
      </c>
      <c r="G32" s="35" t="s">
        <v>37</v>
      </c>
    </row>
    <row r="33" spans="4:7" x14ac:dyDescent="0.45">
      <c r="D33" s="26">
        <v>24</v>
      </c>
      <c r="E33" s="33">
        <f t="shared" si="0"/>
        <v>0.8107341160302346</v>
      </c>
      <c r="F33" s="34">
        <v>623000</v>
      </c>
      <c r="G33" s="35" t="s">
        <v>38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DSMT4" shapeId="16385" r:id="rId4">
          <objectPr defaultSize="0" autoPict="0" r:id="rId5">
            <anchor moveWithCells="1" sizeWithCells="1">
              <from>
                <xdr:col>3</xdr:col>
                <xdr:colOff>12700</xdr:colOff>
                <xdr:row>0</xdr:row>
                <xdr:rowOff>139700</xdr:rowOff>
              </from>
              <to>
                <xdr:col>5</xdr:col>
                <xdr:colOff>438150</xdr:colOff>
                <xdr:row>4</xdr:row>
                <xdr:rowOff>38100</xdr:rowOff>
              </to>
            </anchor>
          </objectPr>
        </oleObject>
      </mc:Choice>
      <mc:Fallback>
        <oleObject progId="Equation.DSMT4" shapeId="16385" r:id="rId4"/>
      </mc:Fallback>
    </mc:AlternateContent>
    <mc:AlternateContent xmlns:mc="http://schemas.openxmlformats.org/markup-compatibility/2006">
      <mc:Choice Requires="x14">
        <oleObject progId="Equation.DSMT4" shapeId="16386" r:id="rId6">
          <objectPr defaultSize="0" autoPict="0" r:id="rId7">
            <anchor moveWithCells="1" sizeWithCells="1">
              <from>
                <xdr:col>9</xdr:col>
                <xdr:colOff>387350</xdr:colOff>
                <xdr:row>3</xdr:row>
                <xdr:rowOff>31750</xdr:rowOff>
              </from>
              <to>
                <xdr:col>11</xdr:col>
                <xdr:colOff>431800</xdr:colOff>
                <xdr:row>4</xdr:row>
                <xdr:rowOff>184150</xdr:rowOff>
              </to>
            </anchor>
          </objectPr>
        </oleObject>
      </mc:Choice>
      <mc:Fallback>
        <oleObject progId="Equation.DSMT4" shapeId="16386" r:id="rId6"/>
      </mc:Fallback>
    </mc:AlternateContent>
    <mc:AlternateContent xmlns:mc="http://schemas.openxmlformats.org/markup-compatibility/2006">
      <mc:Choice Requires="x14">
        <oleObject progId="Equation.DSMT4" shapeId="16387" r:id="rId8">
          <objectPr defaultSize="0" autoPict="0" r:id="rId9">
            <anchor moveWithCells="1" sizeWithCells="1">
              <from>
                <xdr:col>9</xdr:col>
                <xdr:colOff>127000</xdr:colOff>
                <xdr:row>5</xdr:row>
                <xdr:rowOff>82550</xdr:rowOff>
              </from>
              <to>
                <xdr:col>12</xdr:col>
                <xdr:colOff>19050</xdr:colOff>
                <xdr:row>7</xdr:row>
                <xdr:rowOff>203200</xdr:rowOff>
              </to>
            </anchor>
          </objectPr>
        </oleObject>
      </mc:Choice>
      <mc:Fallback>
        <oleObject progId="Equation.DSMT4" shapeId="16387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Navegação</vt:lpstr>
      <vt:lpstr>Navegação 2</vt:lpstr>
      <vt:lpstr>Navegação 3</vt:lpstr>
      <vt:lpstr>Double click</vt:lpstr>
      <vt:lpstr>Fórmulas e travas</vt:lpstr>
      <vt:lpstr>Fórmulas array-matrizes</vt:lpstr>
      <vt:lpstr>Matriz</vt:lpstr>
      <vt:lpstr>SOLVER juros</vt:lpstr>
      <vt:lpstr>Taxa interna retorno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lenz</dc:creator>
  <cp:lastModifiedBy>lenz</cp:lastModifiedBy>
  <dcterms:created xsi:type="dcterms:W3CDTF">2021-09-20T21:04:29Z</dcterms:created>
  <dcterms:modified xsi:type="dcterms:W3CDTF">2021-09-23T01:46:54Z</dcterms:modified>
</cp:coreProperties>
</file>